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I10" i="2"/>
  <c r="F10" i="2"/>
  <c r="E10" i="2"/>
  <c r="G10" i="2"/>
  <c r="G9" i="2"/>
  <c r="D15" i="2" l="1"/>
  <c r="D13" i="2"/>
  <c r="D12" i="2"/>
  <c r="E15" i="2"/>
  <c r="E13" i="2"/>
  <c r="F13" i="2"/>
  <c r="G15" i="2" l="1"/>
  <c r="G13" i="2"/>
  <c r="F15" i="2" l="1"/>
  <c r="D9" i="2" l="1"/>
  <c r="G12" i="2" l="1"/>
  <c r="F9" i="2"/>
  <c r="E9" i="2" l="1"/>
  <c r="F12" i="2"/>
  <c r="E12" i="2"/>
  <c r="E14" i="2" l="1"/>
  <c r="H9" i="2" l="1"/>
  <c r="I15" i="2" l="1"/>
  <c r="D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P8" i="2"/>
  <c r="O8" i="2"/>
  <c r="N8" i="2"/>
  <c r="M8" i="2"/>
  <c r="L8" i="2"/>
  <c r="K8" i="2"/>
  <c r="D8" i="2" l="1"/>
  <c r="G14" i="2"/>
  <c r="F14" i="2"/>
  <c r="H15" i="2"/>
  <c r="H13" i="2"/>
  <c r="H10" i="2" l="1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<sst xmlns="http://schemas.openxmlformats.org/spreadsheetml/2006/main" count="69" uniqueCount="42">
  <si>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</si>
  <si>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</si>
  <si>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</si>
  <si>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</si>
  <si>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</si>
  <si>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</si>
  <si>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</si>
  <si>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</si>
  <si>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</si>
  <si>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</si>
  <si>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</si>
  <si>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</si>
  <si>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</si>
  <si>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</si>
  <si>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</si>
  <si>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</si>
  <si>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</si>
  <si>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</si>
  <si>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</si>
  <si>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</si>
  <si>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</si>
  <si>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</si>
  <si>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</si>
  <si>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</si>
  <si>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</si>
  <si>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</si>
  <si>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</si>
  <si>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</si>
  <si>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</si>
  <si>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</si>
  <si>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</si>
  <si>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</si>
  <si>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</si>
  <si>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</si>
  <si>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</si>
  <si>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</si>
  <si>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</si>
  <si>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Главный специалист ОПРиРП УИДиРП
Шамерзоева Т.Ф.
93-756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</si>
  <si>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1523 плановые асигнования в сумме 624,0 тыс.руб. доведены до получателя.
3. 7,6 тыс.руб. доведены до сотрудника, осуществляющего администрирование.
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</si>
  <si>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1524 плановые асигнования в сумме 90,0 тыс.руб. доведены до получателя. В виду отсутствия реализации произведенной сельскохозяйственной продукции на торговых местах в ТЦ "Семейный" в период с января  2025 года по март 2025 года,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3. Отбор получателей субсидий на возмещение затрат, связанных с реализацией произведенной сельскохозяйственной продукции, в том числе в части расходов по аренде торговых мест (апрель 2025 - июнь 2025) признан несостоявшимся по причине отсутствия поданных заявок. Заявки не поданы в виду отсутствия реализации произведенной сельскохозяйственной продукции на торговых местах в ТЦ "Семейный" в заявленный период,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</t>
  </si>
  <si>
    <t xml:space="preserve">И.о. начальника УИДиРП </t>
  </si>
  <si>
    <t>Ю.Л. Спиридонова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</si>
</sst>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9" sqref="G9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9" t="s">
        <v>1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35" t="s">
        <v>3</v>
      </c>
      <c r="B4" s="38" t="s">
        <v>4</v>
      </c>
      <c r="C4" s="38" t="s">
        <v>5</v>
      </c>
      <c r="D4" s="41" t="s">
        <v>6</v>
      </c>
      <c r="E4" s="41" t="s">
        <v>6</v>
      </c>
      <c r="F4" s="41" t="s">
        <v>7</v>
      </c>
      <c r="G4" s="41" t="s">
        <v>8</v>
      </c>
      <c r="H4" s="45" t="s">
        <v>9</v>
      </c>
      <c r="I4" s="46"/>
      <c r="J4" s="45" t="s">
        <v>10</v>
      </c>
      <c r="K4" s="46"/>
      <c r="L4" s="45" t="s">
        <v>11</v>
      </c>
      <c r="M4" s="46"/>
      <c r="N4" s="45" t="s">
        <v>12</v>
      </c>
      <c r="O4" s="46"/>
      <c r="P4" s="45" t="s">
        <v>13</v>
      </c>
      <c r="Q4" s="46"/>
      <c r="R4" s="45" t="s">
        <v>14</v>
      </c>
      <c r="S4" s="46"/>
      <c r="T4" s="45" t="s">
        <v>15</v>
      </c>
      <c r="U4" s="46"/>
      <c r="V4" s="45" t="s">
        <v>16</v>
      </c>
      <c r="W4" s="46"/>
      <c r="X4" s="45" t="s">
        <v>17</v>
      </c>
      <c r="Y4" s="46"/>
      <c r="Z4" s="45" t="s">
        <v>18</v>
      </c>
      <c r="AA4" s="46"/>
      <c r="AB4" s="45" t="s">
        <v>19</v>
      </c>
      <c r="AC4" s="46"/>
      <c r="AD4" s="45" t="s">
        <v>20</v>
      </c>
      <c r="AE4" s="46"/>
      <c r="AF4" s="45" t="s">
        <v>21</v>
      </c>
      <c r="AG4" s="46"/>
      <c r="AH4" s="50" t="s">
        <v>22</v>
      </c>
    </row>
    <row r="5" spans="1:35" s="7" customFormat="1" ht="39" customHeight="1" x14ac:dyDescent="0.25">
      <c r="A5" s="36"/>
      <c r="B5" s="39"/>
      <c r="C5" s="39"/>
      <c r="D5" s="42"/>
      <c r="E5" s="42"/>
      <c r="F5" s="42"/>
      <c r="G5" s="42"/>
      <c r="H5" s="47"/>
      <c r="I5" s="48"/>
      <c r="J5" s="47"/>
      <c r="K5" s="48"/>
      <c r="L5" s="47"/>
      <c r="M5" s="48"/>
      <c r="N5" s="47"/>
      <c r="O5" s="48"/>
      <c r="P5" s="47"/>
      <c r="Q5" s="48"/>
      <c r="R5" s="47"/>
      <c r="S5" s="48"/>
      <c r="T5" s="47"/>
      <c r="U5" s="48"/>
      <c r="V5" s="47"/>
      <c r="W5" s="48"/>
      <c r="X5" s="47"/>
      <c r="Y5" s="48"/>
      <c r="Z5" s="47"/>
      <c r="AA5" s="48"/>
      <c r="AB5" s="47"/>
      <c r="AC5" s="48"/>
      <c r="AD5" s="47"/>
      <c r="AE5" s="48"/>
      <c r="AF5" s="47"/>
      <c r="AG5" s="48"/>
      <c r="AH5" s="51"/>
    </row>
    <row r="6" spans="1:35" s="7" customFormat="1" ht="64.5" customHeight="1" x14ac:dyDescent="0.25">
      <c r="A6" s="37"/>
      <c r="B6" s="40"/>
      <c r="C6" s="40"/>
      <c r="D6" s="11">
        <v>2025</v>
      </c>
      <c r="E6" s="12">
        <v>45931</v>
      </c>
      <c r="F6" s="12">
        <v>45931</v>
      </c>
      <c r="G6" s="12">
        <v>45931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52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53"/>
      <c r="B8" s="50" t="s">
        <v>27</v>
      </c>
      <c r="C8" s="15" t="s">
        <v>28</v>
      </c>
      <c r="D8" s="16">
        <f>D9+D10</f>
        <v>2258</v>
      </c>
      <c r="E8" s="16">
        <f>E9+E10</f>
        <v>1808</v>
      </c>
      <c r="F8" s="16">
        <f t="shared" ref="F8:G8" si="0">F9+F10</f>
        <v>721.6</v>
      </c>
      <c r="G8" s="16">
        <f>G9+G10</f>
        <v>721.6</v>
      </c>
      <c r="H8" s="16">
        <f>IFERROR(G8/D8*100,0)</f>
        <v>31.957484499557133</v>
      </c>
      <c r="I8" s="16">
        <f>IFERROR(G8/E8*100,0)</f>
        <v>39.911504424778762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1538</v>
      </c>
      <c r="U8" s="17">
        <f t="shared" si="1"/>
        <v>0</v>
      </c>
      <c r="V8" s="17">
        <f t="shared" si="1"/>
        <v>0</v>
      </c>
      <c r="W8" s="17">
        <f t="shared" si="1"/>
        <v>721.6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180</v>
      </c>
      <c r="AG8" s="17">
        <f t="shared" si="1"/>
        <v>0</v>
      </c>
      <c r="AH8" s="18"/>
    </row>
    <row r="9" spans="1:35" s="19" customFormat="1" ht="52.5" customHeight="1" x14ac:dyDescent="0.25">
      <c r="A9" s="54"/>
      <c r="B9" s="51"/>
      <c r="C9" s="20" t="s">
        <v>29</v>
      </c>
      <c r="D9" s="21">
        <f>D13</f>
        <v>1178</v>
      </c>
      <c r="E9" s="21">
        <f>E13</f>
        <v>1178</v>
      </c>
      <c r="F9" s="21">
        <f>F13</f>
        <v>631.6</v>
      </c>
      <c r="G9" s="21">
        <f>G13</f>
        <v>631.6</v>
      </c>
      <c r="H9" s="21">
        <f>IFERROR(G9/D9*100,0)</f>
        <v>53.616298811544993</v>
      </c>
      <c r="I9" s="21">
        <f>IFERROR(G9/E9*100,0)</f>
        <v>53.616298811544993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1178</v>
      </c>
      <c r="U9" s="22">
        <f t="shared" si="2"/>
        <v>0</v>
      </c>
      <c r="V9" s="22">
        <f t="shared" si="2"/>
        <v>0</v>
      </c>
      <c r="W9" s="22">
        <f t="shared" si="2"/>
        <v>631.6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</v>
      </c>
      <c r="AG9" s="22">
        <f t="shared" si="2"/>
        <v>0</v>
      </c>
      <c r="AH9" s="18"/>
    </row>
    <row r="10" spans="1:35" s="7" customFormat="1" ht="38.25" customHeight="1" x14ac:dyDescent="0.25">
      <c r="A10" s="55"/>
      <c r="B10" s="52"/>
      <c r="C10" s="20" t="s">
        <v>30</v>
      </c>
      <c r="D10" s="21">
        <f>D15</f>
        <v>1080</v>
      </c>
      <c r="E10" s="21">
        <f>E15</f>
        <v>630</v>
      </c>
      <c r="F10" s="21">
        <f>F15</f>
        <v>90</v>
      </c>
      <c r="G10" s="21">
        <f>G15</f>
        <v>90</v>
      </c>
      <c r="H10" s="21">
        <f>IFERROR(G10/D10*100,0)</f>
        <v>8.3333333333333321</v>
      </c>
      <c r="I10" s="21">
        <f>IFERROR(G10/E10*100,0)</f>
        <v>14.285714285714285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90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56" t="s">
        <v>31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8"/>
      <c r="AH11" s="23"/>
    </row>
    <row r="12" spans="1:35" s="19" customFormat="1" ht="85.5" customHeight="1" x14ac:dyDescent="0.25">
      <c r="A12" s="43" t="s">
        <v>32</v>
      </c>
      <c r="B12" s="35" t="s">
        <v>33</v>
      </c>
      <c r="C12" s="15" t="s">
        <v>28</v>
      </c>
      <c r="D12" s="16">
        <f>SUM(D13:D13)</f>
        <v>1178</v>
      </c>
      <c r="E12" s="16">
        <f>SUM(E13:E13)</f>
        <v>1178</v>
      </c>
      <c r="F12" s="16">
        <f>SUM(F13:F13)</f>
        <v>631.6</v>
      </c>
      <c r="G12" s="16">
        <f>SUM(G13:G13)</f>
        <v>631.6</v>
      </c>
      <c r="H12" s="16">
        <f>IFERROR(G12/D12*100,0)</f>
        <v>53.616298811544993</v>
      </c>
      <c r="I12" s="16">
        <f>IFERROR(G12/E12*100,0)</f>
        <v>53.616298811544993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1178</v>
      </c>
      <c r="U12" s="17">
        <f t="shared" si="4"/>
        <v>0</v>
      </c>
      <c r="V12" s="17">
        <f t="shared" si="4"/>
        <v>0</v>
      </c>
      <c r="W12" s="17">
        <f t="shared" si="4"/>
        <v>631.6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</v>
      </c>
      <c r="AG12" s="17">
        <f t="shared" si="4"/>
        <v>0</v>
      </c>
      <c r="AH12" s="18"/>
      <c r="AI12" s="25"/>
    </row>
    <row r="13" spans="1:35" s="7" customFormat="1" ht="225.75" customHeight="1" x14ac:dyDescent="0.25">
      <c r="A13" s="44"/>
      <c r="B13" s="37"/>
      <c r="C13" s="20" t="s">
        <v>29</v>
      </c>
      <c r="D13" s="21">
        <f>SUM(J13,L13,N13,P13,R13,T13,V13,X13,Z13,AB13,AD13,AF13)</f>
        <v>1178</v>
      </c>
      <c r="E13" s="21">
        <f>J13+L13+N13+P13+R13+T13+V13+X13+Z13</f>
        <v>1178</v>
      </c>
      <c r="F13" s="21">
        <f>G13</f>
        <v>631.6</v>
      </c>
      <c r="G13" s="21">
        <f>SUM(K13,M13,O13,Q13,S13,U13,W13,Y13,AA13,AC13,AE13,AG13)</f>
        <v>631.6</v>
      </c>
      <c r="H13" s="21">
        <f>IFERROR(G13/D13*100,0)</f>
        <v>53.616298811544993</v>
      </c>
      <c r="I13" s="21">
        <f>IFERROR(G13/E13*100,0)</f>
        <v>53.616298811544993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1178</v>
      </c>
      <c r="U13" s="22">
        <v>0</v>
      </c>
      <c r="V13" s="22">
        <v>0</v>
      </c>
      <c r="W13" s="22">
        <v>631.6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3" t="s">
        <v>38</v>
      </c>
      <c r="AI13" s="26"/>
    </row>
    <row r="14" spans="1:35" s="19" customFormat="1" ht="90.75" customHeight="1" x14ac:dyDescent="0.25">
      <c r="A14" s="43" t="s">
        <v>34</v>
      </c>
      <c r="B14" s="35" t="s">
        <v>35</v>
      </c>
      <c r="C14" s="15" t="s">
        <v>28</v>
      </c>
      <c r="D14" s="16">
        <f>D15</f>
        <v>1080</v>
      </c>
      <c r="E14" s="16">
        <f>SUM(E15:E15)</f>
        <v>630</v>
      </c>
      <c r="F14" s="16">
        <f>SUM(F15:F15)</f>
        <v>90</v>
      </c>
      <c r="G14" s="16">
        <f>SUM(G15:G15)</f>
        <v>90</v>
      </c>
      <c r="H14" s="16">
        <f t="shared" ref="H14:H15" si="5">IFERROR(G14/D14*100,0)</f>
        <v>8.3333333333333321</v>
      </c>
      <c r="I14" s="16">
        <f t="shared" ref="I14:I15" si="6">IFERROR(G14/E14*100,0)</f>
        <v>14.285714285714285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90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 t="shared" si="7"/>
        <v>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220.5" customHeight="1" x14ac:dyDescent="0.25">
      <c r="A15" s="44"/>
      <c r="B15" s="37"/>
      <c r="C15" s="20" t="s">
        <v>30</v>
      </c>
      <c r="D15" s="21">
        <f>SUM(J15,L15,N15,P15,R15,T15,V15,X15,Z15,AB15,AD15,AF15)</f>
        <v>1080</v>
      </c>
      <c r="E15" s="21">
        <f>J15+L15+N15+P15+R15+T15+V15+X15+Z15</f>
        <v>630</v>
      </c>
      <c r="F15" s="21">
        <f>G15</f>
        <v>90</v>
      </c>
      <c r="G15" s="21">
        <f>SUM(K15,M15,O15,Q15,S15,U15,W15,Y15,AA15,AC15,AE15,AG15)</f>
        <v>90</v>
      </c>
      <c r="H15" s="21">
        <f t="shared" si="5"/>
        <v>8.3333333333333321</v>
      </c>
      <c r="I15" s="21">
        <f t="shared" si="6"/>
        <v>14.285714285714285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90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0</v>
      </c>
      <c r="AF15" s="22">
        <v>180</v>
      </c>
      <c r="AG15" s="22">
        <v>0</v>
      </c>
      <c r="AH15" s="23" t="s">
        <v>39</v>
      </c>
      <c r="AI15" s="26"/>
    </row>
    <row r="19" spans="2:6" ht="18.75" x14ac:dyDescent="0.3">
      <c r="B19" s="28" t="s">
        <v>40</v>
      </c>
      <c r="C19" s="31"/>
      <c r="D19" s="31"/>
      <c r="E19" s="32" t="s">
        <v>41</v>
      </c>
      <c r="F19" s="32"/>
    </row>
    <row r="20" spans="2:6" ht="18.75" x14ac:dyDescent="0.3">
      <c r="B20" s="29"/>
      <c r="C20" s="33" t="s">
        <v>36</v>
      </c>
      <c r="D20" s="33"/>
      <c r="E20" s="30"/>
      <c r="F20" s="30"/>
    </row>
    <row r="22" spans="2:6" ht="72.75" customHeight="1" x14ac:dyDescent="0.25">
      <c r="B22" s="34" t="s">
        <v>37</v>
      </c>
      <c r="C22" s="34"/>
    </row>
  </sheetData>
  <mergeCells count="34"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2025-10-14T04:06:44Z</dcterms:modified>
</cp:coreProperties>
</file>