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0.ПП" sheetId="2" r:id="rId1"/>
    <sheet name="Лист1" sheetId="1" r:id="rId2"/>
  </sheets>
  <definedNames>
    <definedName name="Z_EA46B61D_849C_4795_A4FF_F8F1740022EB_.wvu.Cols" localSheetId="0" hidden="1">'10.ПП'!$AJ:$AN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2" l="1"/>
  <c r="I41" i="2" s="1"/>
  <c r="F41" i="2"/>
  <c r="E41" i="2"/>
  <c r="D41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G40" i="2"/>
  <c r="H40" i="2" s="1"/>
  <c r="F40" i="2"/>
  <c r="E40" i="2"/>
  <c r="I40" i="2" s="1"/>
  <c r="D40" i="2"/>
  <c r="G37" i="2"/>
  <c r="I37" i="2" s="1"/>
  <c r="F37" i="2"/>
  <c r="E37" i="2"/>
  <c r="D37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G36" i="2"/>
  <c r="H36" i="2" s="1"/>
  <c r="F36" i="2"/>
  <c r="E36" i="2"/>
  <c r="I36" i="2" s="1"/>
  <c r="D36" i="2"/>
  <c r="G35" i="2"/>
  <c r="I35" i="2" s="1"/>
  <c r="F35" i="2"/>
  <c r="E35" i="2"/>
  <c r="D35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G34" i="2"/>
  <c r="H34" i="2" s="1"/>
  <c r="F34" i="2"/>
  <c r="E34" i="2"/>
  <c r="I34" i="2" s="1"/>
  <c r="D34" i="2"/>
  <c r="G33" i="2"/>
  <c r="I33" i="2" s="1"/>
  <c r="F33" i="2"/>
  <c r="E33" i="2"/>
  <c r="D33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G32" i="2"/>
  <c r="H32" i="2" s="1"/>
  <c r="F32" i="2"/>
  <c r="E32" i="2"/>
  <c r="I32" i="2" s="1"/>
  <c r="D32" i="2"/>
  <c r="G31" i="2"/>
  <c r="I31" i="2" s="1"/>
  <c r="F31" i="2"/>
  <c r="E31" i="2"/>
  <c r="D31" i="2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G30" i="2"/>
  <c r="H30" i="2" s="1"/>
  <c r="F30" i="2"/>
  <c r="E30" i="2"/>
  <c r="I30" i="2" s="1"/>
  <c r="D30" i="2"/>
  <c r="G28" i="2"/>
  <c r="I28" i="2" s="1"/>
  <c r="F28" i="2"/>
  <c r="E28" i="2"/>
  <c r="D28" i="2"/>
  <c r="AG27" i="2"/>
  <c r="AF27" i="2"/>
  <c r="AE27" i="2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G27" i="2"/>
  <c r="H27" i="2" s="1"/>
  <c r="F27" i="2"/>
  <c r="E27" i="2"/>
  <c r="I27" i="2" s="1"/>
  <c r="D27" i="2"/>
  <c r="G26" i="2"/>
  <c r="I26" i="2" s="1"/>
  <c r="F26" i="2"/>
  <c r="E26" i="2"/>
  <c r="D26" i="2"/>
  <c r="AG25" i="2"/>
  <c r="AF25" i="2"/>
  <c r="AE25" i="2"/>
  <c r="AD25" i="2"/>
  <c r="AC25" i="2"/>
  <c r="AB25" i="2"/>
  <c r="AA25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G25" i="2"/>
  <c r="H25" i="2" s="1"/>
  <c r="F25" i="2"/>
  <c r="E25" i="2"/>
  <c r="I25" i="2" s="1"/>
  <c r="D25" i="2"/>
  <c r="G24" i="2"/>
  <c r="I24" i="2" s="1"/>
  <c r="F24" i="2"/>
  <c r="E24" i="2"/>
  <c r="D24" i="2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L23" i="2"/>
  <c r="K23" i="2"/>
  <c r="J23" i="2"/>
  <c r="G23" i="2"/>
  <c r="F23" i="2"/>
  <c r="E23" i="2"/>
  <c r="I23" i="2" s="1"/>
  <c r="D23" i="2"/>
  <c r="H23" i="2" s="1"/>
  <c r="I22" i="2"/>
  <c r="G22" i="2"/>
  <c r="H22" i="2" s="1"/>
  <c r="F22" i="2"/>
  <c r="E22" i="2"/>
  <c r="D22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G21" i="2"/>
  <c r="F21" i="2"/>
  <c r="E21" i="2"/>
  <c r="I21" i="2" s="1"/>
  <c r="D21" i="2"/>
  <c r="H21" i="2" s="1"/>
  <c r="I20" i="2"/>
  <c r="G20" i="2"/>
  <c r="H20" i="2" s="1"/>
  <c r="F20" i="2"/>
  <c r="E20" i="2"/>
  <c r="D20" i="2"/>
  <c r="G19" i="2"/>
  <c r="G18" i="2" s="1"/>
  <c r="F19" i="2"/>
  <c r="F18" i="2" s="1"/>
  <c r="E19" i="2"/>
  <c r="E18" i="2" s="1"/>
  <c r="D19" i="2"/>
  <c r="D18" i="2" s="1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G16" i="2" s="1"/>
  <c r="F17" i="2"/>
  <c r="F16" i="2" s="1"/>
  <c r="E17" i="2"/>
  <c r="I17" i="2" s="1"/>
  <c r="D17" i="2"/>
  <c r="D16" i="2" s="1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G15" i="2"/>
  <c r="F15" i="2"/>
  <c r="E15" i="2"/>
  <c r="I15" i="2" s="1"/>
  <c r="D15" i="2"/>
  <c r="D13" i="2" s="1"/>
  <c r="H13" i="2" s="1"/>
  <c r="I14" i="2"/>
  <c r="G14" i="2"/>
  <c r="H14" i="2" s="1"/>
  <c r="F14" i="2"/>
  <c r="E14" i="2"/>
  <c r="D14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G13" i="2"/>
  <c r="F13" i="2"/>
  <c r="E13" i="2"/>
  <c r="I13" i="2" s="1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G11" i="2" s="1"/>
  <c r="J11" i="2"/>
  <c r="E11" i="2" s="1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G10" i="2" s="1"/>
  <c r="N10" i="2"/>
  <c r="M10" i="2"/>
  <c r="L10" i="2"/>
  <c r="K10" i="2"/>
  <c r="J10" i="2"/>
  <c r="E10" i="2"/>
  <c r="D10" i="2"/>
  <c r="AG9" i="2"/>
  <c r="AG8" i="2" s="1"/>
  <c r="AF9" i="2"/>
  <c r="AE9" i="2"/>
  <c r="AD9" i="2"/>
  <c r="AC9" i="2"/>
  <c r="AB9" i="2"/>
  <c r="AA9" i="2"/>
  <c r="Z9" i="2"/>
  <c r="Z8" i="2" s="1"/>
  <c r="Y9" i="2"/>
  <c r="Y8" i="2" s="1"/>
  <c r="X9" i="2"/>
  <c r="X8" i="2" s="1"/>
  <c r="W9" i="2"/>
  <c r="W8" i="2" s="1"/>
  <c r="V9" i="2"/>
  <c r="V8" i="2" s="1"/>
  <c r="U9" i="2"/>
  <c r="U8" i="2" s="1"/>
  <c r="T9" i="2"/>
  <c r="S9" i="2"/>
  <c r="R9" i="2"/>
  <c r="Q9" i="2"/>
  <c r="P9" i="2"/>
  <c r="O9" i="2"/>
  <c r="N9" i="2"/>
  <c r="N8" i="2" s="1"/>
  <c r="M9" i="2"/>
  <c r="M8" i="2" s="1"/>
  <c r="L9" i="2"/>
  <c r="L8" i="2" s="1"/>
  <c r="K9" i="2"/>
  <c r="G9" i="2" s="1"/>
  <c r="J9" i="2"/>
  <c r="J8" i="2" s="1"/>
  <c r="AF8" i="2"/>
  <c r="AE8" i="2"/>
  <c r="AD8" i="2"/>
  <c r="AC8" i="2"/>
  <c r="AB8" i="2"/>
  <c r="AA8" i="2"/>
  <c r="T8" i="2"/>
  <c r="S8" i="2"/>
  <c r="R8" i="2"/>
  <c r="Q8" i="2"/>
  <c r="P8" i="2"/>
  <c r="O8" i="2"/>
  <c r="I10" i="2" l="1"/>
  <c r="H10" i="2"/>
  <c r="F10" i="2"/>
  <c r="H18" i="2"/>
  <c r="I18" i="2"/>
  <c r="F11" i="2"/>
  <c r="I11" i="2"/>
  <c r="H16" i="2"/>
  <c r="I16" i="2"/>
  <c r="H9" i="2"/>
  <c r="F9" i="2"/>
  <c r="F8" i="2" s="1"/>
  <c r="G8" i="2"/>
  <c r="H15" i="2"/>
  <c r="H19" i="2"/>
  <c r="I19" i="2"/>
  <c r="D9" i="2"/>
  <c r="D11" i="2"/>
  <c r="H11" i="2" s="1"/>
  <c r="E9" i="2"/>
  <c r="E8" i="2" s="1"/>
  <c r="E16" i="2"/>
  <c r="H17" i="2"/>
  <c r="K8" i="2"/>
  <c r="H24" i="2"/>
  <c r="H26" i="2"/>
  <c r="H28" i="2"/>
  <c r="H31" i="2"/>
  <c r="H33" i="2"/>
  <c r="H35" i="2"/>
  <c r="H37" i="2"/>
  <c r="H41" i="2"/>
  <c r="D8" i="2" l="1"/>
  <c r="I9" i="2"/>
  <c r="I8" i="2"/>
  <c r="H8" i="2"/>
</calcChain>
</file>

<file path=xl/sharedStrings.xml><?xml version="1.0" encoding="utf-8"?>
<sst xmlns="http://schemas.openxmlformats.org/spreadsheetml/2006/main" count="112" uniqueCount="62">
  <si>
    <t xml:space="preserve">Отчет о ходе реализации муниципальной программы </t>
  </si>
  <si>
    <t xml:space="preserve"> "Профилактика правонарушений и обеспечение отдельных прав граждан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</si>
  <si>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</si>
  <si>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</si>
  <si>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</si>
  <si>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</si>
  <si>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</si>
  <si>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</si>
  <si>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</si>
  <si>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</si>
  <si>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</si>
  <si>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</si>
  <si>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</si>
  <si>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</si>
  <si>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</si>
  <si>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</si>
  <si>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</si>
  <si>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</si>
  <si>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</si>
  <si>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</si>
  <si>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</si>
  <si>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</si>
  <si>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</si>
  <si>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</si>
  <si>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</si>
  <si>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</si>
  <si>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</si>
  <si>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</si>
  <si>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</si>
  <si>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</si>
  <si>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</si>
  <si>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</si>
  <si>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</si>
  <si>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«Профилактика правонарушений»</t>
  </si>
  <si>
    <t xml:space="preserve"> 1.1.</t>
  </si>
  <si>
    <t>Комплекс процессных мероприятий «Создание условий для деятельности  народных дружин» / Мероприятие (результат) «Обеспечена деятельность  народных дружин»</t>
  </si>
  <si>
    <t xml:space="preserve"> 1.2.</t>
  </si>
  <si>
    <t>Комплекс процессных мероприятий «Обеспечение функционирования и развития систем видеонаблюдения в сфере общественного порядка» / Мероприятие (результат) «Обеспечено функционирование и развитие систем видеонаблюдения в сфере общественного порядка»</t>
  </si>
  <si>
    <t>1.3.</t>
  </si>
  <si>
    <t>Комплекс процессных мероприятий «Реализация отдельных государственных полномочий, предусмотренных Законом Ханты - Мансийского автономного округа - Югры от 02.03. 2009 №5 - оз «Об административных комиссиях в Ханты - Мансийском автономном округе – Югре» / Мероприятие (результат) «Обеспечена деятельность Административной комиссии»</t>
  </si>
  <si>
    <t>1.4.</t>
  </si>
  <si>
    <t>Комплекс процессных мероприятий «Осуществление государственных полномочий по составлению (изменению и дополнению) списков кандидатов в присяжные заседатели федеральных судов общей юрисдикции» / Мероприятие (результат) «Осуществлены государственные полномочия по составлению (изменению и дополнению) списков кандидатов в присяжные заседатели федеральных судов общей юрисдикции»</t>
  </si>
  <si>
    <t>1.5.</t>
  </si>
  <si>
    <t>Комплекс процессных мероприятий «Информационное обеспечение профилактической работы, осуществление работы по организации  правового просвещения граждан, формирование у населения правового сознания,  уважения к закону» / Мероприятие (результат) «Обеспечено проведение  информационной профилактической работы по правовому просвещению граждан, с целью  формирования  у населения правового сознания и уважения к закону»</t>
  </si>
  <si>
    <t>1.6.</t>
  </si>
  <si>
    <t>Комплекс процессных мероприятий «Организация и проведение профилактических мероприятий в сфере безопасности дорожного движения» / Мероприятие (результат) «Организованы мероприятия в сфере профилактики безопасности дорожного движения»</t>
  </si>
  <si>
    <t>1.7.</t>
  </si>
  <si>
    <t>Комплекс процессных мероприятий «Обеспечение антитеррористической защищённости объектов, находящихся в муниципальной собственности» / Мероприятие (результат) «Обеспечена антитеррористическая защищённость объектов, находящихся в муниципальной собственности»</t>
  </si>
  <si>
    <t>2.</t>
  </si>
  <si>
    <t>Направление  (подпрограмма) «Профилактика правонарушений незаконного оборота и потребления наркотических средств и психотропных веществ, наркомании»</t>
  </si>
  <si>
    <t>2.1.</t>
  </si>
  <si>
    <t>Комплекс процессных мероприятий «Организация и проведение мероприятий с субъектами профилактики, в том числе с участием общественности» / Мероприятие (результат) «Обеспечено проведение мероприятий с субъектами профилактики, в том числе с участием общественности»</t>
  </si>
  <si>
    <t>2.2.</t>
  </si>
  <si>
    <t>Комплекс процессных мероприятий «Проведение информационной антинаркотической пропаганды» / Мероприятие (результат)  «Произведена трансляция в средствах массовой информации антинаркотической рекламы»</t>
  </si>
  <si>
    <t>2.3.</t>
  </si>
  <si>
    <t>Комплекс процессных мероприятий «Формирование негативного отношения к незаконному обороту и потреблению наркотикове» / Мероприятие (результат) «Сформировано негативное отношение к незаконному обороту и потреблению наркотиков»</t>
  </si>
  <si>
    <t>2.4.</t>
  </si>
  <si>
    <t>Комплекс процессных мероприятий «Исполнение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Когалыма»/ Мероприятие (результат) «Обеспечена деятельность отдела  по делам несовершеннолетних и защите их прав муниципальной комиссией по делам несовершеннолетних и защите их прав при Администрации города Когалыма»</t>
  </si>
  <si>
    <t>3.</t>
  </si>
  <si>
    <t>Структурные элементы, не входящие в направления (подпрограммы)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</si>
  <si>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</si>
  <si>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 (результат) «Обеспечена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</si>
</sst>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2" fillId="0" borderId="0" xfId="1" applyFont="1" applyFill="1" applyProtection="1"/>
    <xf numFmtId="0" fontId="3" fillId="0" borderId="0" xfId="1" applyFont="1" applyFill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justify" vertical="center" wrapText="1"/>
    </xf>
    <xf numFmtId="0" fontId="4" fillId="0" borderId="0" xfId="1" applyFont="1" applyFill="1" applyAlignment="1" applyProtection="1">
      <alignment horizontal="justify" vertical="center" wrapText="1"/>
    </xf>
    <xf numFmtId="0" fontId="3" fillId="0" borderId="0" xfId="1" applyFont="1" applyFill="1" applyAlignment="1" applyProtection="1">
      <alignment vertical="center" wrapText="1"/>
    </xf>
    <xf numFmtId="164" fontId="3" fillId="0" borderId="0" xfId="1" applyNumberFormat="1" applyFont="1" applyFill="1" applyAlignment="1" applyProtection="1">
      <alignment vertical="center" wrapText="1"/>
    </xf>
    <xf numFmtId="164" fontId="5" fillId="0" borderId="0" xfId="1" applyNumberFormat="1" applyFont="1" applyFill="1" applyAlignment="1" applyProtection="1">
      <alignment horizontal="left" vertical="center" wrapText="1"/>
    </xf>
    <xf numFmtId="0" fontId="6" fillId="0" borderId="0" xfId="1" applyFont="1" applyFill="1" applyAlignment="1" applyProtection="1">
      <alignment vertical="center" wrapText="1"/>
    </xf>
    <xf numFmtId="0" fontId="2" fillId="0" borderId="0" xfId="1" applyFont="1" applyProtection="1"/>
    <xf numFmtId="0" fontId="7" fillId="0" borderId="0" xfId="1" applyFont="1" applyFill="1" applyProtection="1"/>
    <xf numFmtId="164" fontId="8" fillId="0" borderId="0" xfId="1" applyNumberFormat="1" applyFont="1" applyFill="1" applyAlignment="1" applyProtection="1">
      <alignment horizontal="center" vertical="center" wrapText="1"/>
    </xf>
    <xf numFmtId="164" fontId="8" fillId="0" borderId="0" xfId="1" applyNumberFormat="1" applyFont="1" applyFill="1" applyAlignment="1" applyProtection="1">
      <alignment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vertical="center" wrapText="1"/>
    </xf>
    <xf numFmtId="164" fontId="9" fillId="0" borderId="1" xfId="1" applyNumberFormat="1" applyFont="1" applyFill="1" applyBorder="1" applyAlignment="1" applyProtection="1">
      <alignment horizontal="right" vertical="center" wrapText="1"/>
    </xf>
    <xf numFmtId="0" fontId="8" fillId="0" borderId="2" xfId="1" applyFont="1" applyFill="1" applyBorder="1" applyAlignment="1" applyProtection="1">
      <alignment horizontal="left" vertical="top" wrapText="1"/>
    </xf>
    <xf numFmtId="0" fontId="8" fillId="0" borderId="2" xfId="1" applyFont="1" applyFill="1" applyBorder="1" applyAlignment="1" applyProtection="1">
      <alignment horizontal="center" vertical="top" wrapText="1"/>
    </xf>
    <xf numFmtId="164" fontId="8" fillId="0" borderId="2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8" fillId="0" borderId="3" xfId="1" applyNumberFormat="1" applyFont="1" applyFill="1" applyBorder="1" applyAlignment="1" applyProtection="1">
      <alignment horizontal="center" vertical="center" wrapText="1"/>
    </xf>
    <xf numFmtId="164" fontId="8" fillId="0" borderId="4" xfId="1" applyNumberFormat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11" fillId="0" borderId="0" xfId="1" applyFont="1" applyFill="1" applyProtection="1"/>
    <xf numFmtId="0" fontId="11" fillId="0" borderId="0" xfId="1" applyFont="1" applyProtection="1"/>
    <xf numFmtId="0" fontId="8" fillId="0" borderId="5" xfId="1" applyFont="1" applyFill="1" applyBorder="1" applyAlignment="1" applyProtection="1">
      <alignment horizontal="left" vertical="top" wrapText="1"/>
    </xf>
    <xf numFmtId="0" fontId="8" fillId="0" borderId="5" xfId="1" applyFont="1" applyFill="1" applyBorder="1" applyAlignment="1" applyProtection="1">
      <alignment horizontal="center" vertical="top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4" fontId="8" fillId="0" borderId="6" xfId="1" applyNumberFormat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left" vertical="top" wrapText="1"/>
    </xf>
    <xf numFmtId="0" fontId="8" fillId="0" borderId="8" xfId="1" applyFont="1" applyFill="1" applyBorder="1" applyAlignment="1" applyProtection="1">
      <alignment horizontal="center" vertical="top" wrapText="1"/>
    </xf>
    <xf numFmtId="0" fontId="8" fillId="0" borderId="9" xfId="1" applyFont="1" applyFill="1" applyBorder="1" applyAlignment="1" applyProtection="1">
      <alignment horizontal="center" vertical="center" wrapText="1"/>
    </xf>
    <xf numFmtId="14" fontId="10" fillId="0" borderId="9" xfId="1" applyNumberFormat="1" applyFont="1" applyFill="1" applyBorder="1" applyAlignment="1" applyProtection="1">
      <alignment horizontal="center" vertical="center" wrapText="1"/>
    </xf>
    <xf numFmtId="14" fontId="8" fillId="0" borderId="9" xfId="1" applyNumberFormat="1" applyFont="1" applyFill="1" applyBorder="1" applyAlignment="1" applyProtection="1">
      <alignment horizontal="center" vertical="center" wrapText="1"/>
    </xf>
    <xf numFmtId="49" fontId="8" fillId="0" borderId="9" xfId="1" applyNumberFormat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165" fontId="9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vertical="center"/>
    </xf>
    <xf numFmtId="0" fontId="8" fillId="0" borderId="9" xfId="1" applyFont="1" applyFill="1" applyBorder="1" applyAlignment="1" applyProtection="1">
      <alignment horizontal="left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vertical="center" wrapText="1"/>
    </xf>
    <xf numFmtId="0" fontId="13" fillId="0" borderId="0" xfId="1" applyFont="1" applyFill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2" fillId="0" borderId="5" xfId="1" applyFont="1" applyFill="1" applyBorder="1" applyAlignment="1" applyProtection="1">
      <alignment horizontal="center" vertical="center"/>
    </xf>
    <xf numFmtId="0" fontId="14" fillId="0" borderId="9" xfId="1" applyFont="1" applyFill="1" applyBorder="1" applyAlignment="1" applyProtection="1">
      <alignment horizontal="left" vertical="center" wrapText="1"/>
    </xf>
    <xf numFmtId="0" fontId="9" fillId="0" borderId="9" xfId="1" applyFont="1" applyFill="1" applyBorder="1" applyAlignment="1" applyProtection="1">
      <alignment horizontal="left" vertical="center" wrapText="1"/>
    </xf>
    <xf numFmtId="0" fontId="9" fillId="0" borderId="9" xfId="1" applyFont="1" applyFill="1" applyBorder="1" applyAlignment="1" applyProtection="1">
      <alignment vertical="center" wrapText="1"/>
    </xf>
    <xf numFmtId="0" fontId="11" fillId="0" borderId="0" xfId="1" applyFont="1" applyFill="1" applyAlignment="1" applyProtection="1">
      <alignment vertical="center"/>
    </xf>
    <xf numFmtId="0" fontId="11" fillId="0" borderId="0" xfId="1" applyFont="1" applyAlignment="1" applyProtection="1">
      <alignment vertical="center"/>
    </xf>
    <xf numFmtId="0" fontId="12" fillId="0" borderId="9" xfId="1" applyFont="1" applyFill="1" applyBorder="1" applyAlignment="1" applyProtection="1">
      <alignment horizontal="center" vertical="center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left" vertical="center" wrapText="1"/>
    </xf>
    <xf numFmtId="0" fontId="15" fillId="0" borderId="9" xfId="1" applyFont="1" applyFill="1" applyBorder="1" applyAlignment="1" applyProtection="1">
      <alignment horizontal="justify" vertical="center" wrapText="1"/>
    </xf>
    <xf numFmtId="166" fontId="13" fillId="0" borderId="0" xfId="1" applyNumberFormat="1" applyFont="1" applyFill="1" applyAlignment="1" applyProtection="1">
      <alignment vertical="center"/>
    </xf>
    <xf numFmtId="0" fontId="13" fillId="2" borderId="0" xfId="1" applyFont="1" applyFill="1" applyAlignment="1" applyProtection="1">
      <alignment vertical="center"/>
    </xf>
    <xf numFmtId="0" fontId="8" fillId="0" borderId="5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1" fillId="0" borderId="8" xfId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left" vertical="center" wrapText="1"/>
    </xf>
    <xf numFmtId="0" fontId="15" fillId="0" borderId="9" xfId="1" applyFont="1" applyFill="1" applyBorder="1" applyAlignment="1" applyProtection="1">
      <alignment vertical="center" wrapText="1"/>
    </xf>
    <xf numFmtId="166" fontId="16" fillId="0" borderId="0" xfId="1" applyNumberFormat="1" applyFont="1" applyFill="1" applyAlignment="1" applyProtection="1">
      <alignment vertical="center"/>
    </xf>
    <xf numFmtId="0" fontId="13" fillId="3" borderId="0" xfId="1" applyFont="1" applyFill="1" applyAlignment="1" applyProtection="1">
      <alignment vertical="center"/>
    </xf>
    <xf numFmtId="0" fontId="12" fillId="0" borderId="8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left" vertical="center" wrapText="1"/>
    </xf>
    <xf numFmtId="0" fontId="13" fillId="4" borderId="0" xfId="1" applyFont="1" applyFill="1" applyAlignment="1" applyProtection="1">
      <alignment vertical="center"/>
    </xf>
    <xf numFmtId="0" fontId="13" fillId="5" borderId="0" xfId="1" applyFont="1" applyFill="1" applyAlignment="1" applyProtection="1">
      <alignment vertical="center"/>
    </xf>
    <xf numFmtId="0" fontId="15" fillId="0" borderId="2" xfId="1" applyFont="1" applyFill="1" applyBorder="1" applyAlignment="1" applyProtection="1">
      <alignment horizontal="left" vertical="top" wrapText="1"/>
    </xf>
    <xf numFmtId="0" fontId="13" fillId="6" borderId="0" xfId="1" applyFont="1" applyFill="1" applyAlignment="1" applyProtection="1">
      <alignment vertical="center"/>
    </xf>
    <xf numFmtId="0" fontId="9" fillId="0" borderId="8" xfId="1" applyFont="1" applyFill="1" applyBorder="1" applyAlignment="1" applyProtection="1">
      <alignment horizontal="left" vertical="top" wrapText="1"/>
    </xf>
    <xf numFmtId="0" fontId="13" fillId="7" borderId="0" xfId="1" applyFont="1" applyFill="1" applyAlignment="1" applyProtection="1">
      <alignment vertical="center"/>
    </xf>
    <xf numFmtId="0" fontId="13" fillId="8" borderId="0" xfId="1" applyFont="1" applyFill="1" applyAlignment="1" applyProtection="1">
      <alignment vertical="center"/>
    </xf>
    <xf numFmtId="0" fontId="17" fillId="0" borderId="9" xfId="1" applyFont="1" applyFill="1" applyBorder="1" applyAlignment="1" applyProtection="1">
      <alignment vertical="center" wrapText="1"/>
    </xf>
    <xf numFmtId="166" fontId="18" fillId="0" borderId="0" xfId="1" applyNumberFormat="1" applyFont="1" applyFill="1" applyAlignment="1" applyProtection="1">
      <alignment vertical="center"/>
    </xf>
    <xf numFmtId="0" fontId="19" fillId="0" borderId="0" xfId="1" applyFont="1" applyFill="1" applyAlignment="1" applyProtection="1">
      <alignment vertical="center"/>
    </xf>
    <xf numFmtId="0" fontId="19" fillId="9" borderId="0" xfId="1" applyFont="1" applyFill="1" applyAlignment="1" applyProtection="1">
      <alignment vertical="center"/>
    </xf>
    <xf numFmtId="0" fontId="3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20" fillId="0" borderId="9" xfId="1" applyFont="1" applyFill="1" applyBorder="1" applyAlignment="1" applyProtection="1">
      <alignment horizontal="center" vertical="center"/>
    </xf>
    <xf numFmtId="0" fontId="21" fillId="0" borderId="10" xfId="1" applyFont="1" applyFill="1" applyBorder="1" applyAlignment="1" applyProtection="1">
      <alignment horizontal="left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11" xfId="1" applyNumberFormat="1" applyFont="1" applyFill="1" applyBorder="1" applyAlignment="1" applyProtection="1">
      <alignment horizontal="center" vertical="center"/>
    </xf>
    <xf numFmtId="166" fontId="3" fillId="0" borderId="11" xfId="1" applyNumberFormat="1" applyFont="1" applyFill="1" applyBorder="1" applyAlignment="1" applyProtection="1">
      <alignment horizontal="center" vertical="center"/>
      <protection locked="0"/>
    </xf>
    <xf numFmtId="166" fontId="3" fillId="0" borderId="12" xfId="1" applyNumberFormat="1" applyFont="1" applyFill="1" applyBorder="1" applyAlignment="1" applyProtection="1">
      <alignment horizontal="center" vertical="center"/>
      <protection locked="0"/>
    </xf>
    <xf numFmtId="166" fontId="18" fillId="0" borderId="11" xfId="1" applyNumberFormat="1" applyFont="1" applyFill="1" applyBorder="1" applyAlignment="1" applyProtection="1">
      <alignment vertical="center"/>
    </xf>
    <xf numFmtId="0" fontId="2" fillId="0" borderId="11" xfId="1" applyFont="1" applyFill="1" applyBorder="1" applyAlignment="1" applyProtection="1">
      <alignment vertical="center"/>
    </xf>
    <xf numFmtId="0" fontId="2" fillId="0" borderId="12" xfId="1" applyFont="1" applyFill="1" applyBorder="1" applyAlignment="1" applyProtection="1">
      <alignment vertical="center"/>
    </xf>
    <xf numFmtId="0" fontId="13" fillId="1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top"/>
    </xf>
    <xf numFmtId="0" fontId="1" fillId="0" borderId="0" xfId="1" applyFont="1" applyFill="1" applyProtection="1"/>
    <xf numFmtId="0" fontId="2" fillId="0" borderId="0" xfId="1" applyFont="1" applyAlignment="1" applyProtection="1">
      <alignment vertical="top"/>
    </xf>
    <xf numFmtId="0" fontId="2" fillId="9" borderId="0" xfId="1" applyFont="1" applyFill="1" applyProtection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FD196"/>
  <sheetViews>
    <sheetView tabSelected="1" zoomScale="75" zoomScaleNormal="75" workbookViewId="0">
      <pane xSplit="6" ySplit="7" topLeftCell="G27" activePane="bottomRight" state="frozen"/>
      <selection pane="topRight" activeCell="G1" sqref="G1"/>
      <selection pane="bottomLeft" activeCell="A8" sqref="A8"/>
      <selection pane="bottomRight" activeCell="N42" sqref="N42"/>
    </sheetView>
  </sheetViews>
  <sheetFormatPr defaultColWidth="9.140625" defaultRowHeight="15" x14ac:dyDescent="0.25"/>
  <cols>
    <col min="1" max="1" width="6.5703125" style="9" customWidth="1"/>
    <col min="2" max="2" width="46.28515625" style="9" customWidth="1"/>
    <col min="3" max="3" width="18.5703125" style="98" customWidth="1"/>
    <col min="4" max="4" width="18" style="1" customWidth="1"/>
    <col min="5" max="5" width="14.7109375" style="97" customWidth="1"/>
    <col min="6" max="6" width="17.140625" style="1" customWidth="1"/>
    <col min="7" max="7" width="17.85546875" style="97" customWidth="1"/>
    <col min="8" max="8" width="12.140625" style="1" customWidth="1"/>
    <col min="9" max="9" width="10.8554687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99" customWidth="1"/>
    <col min="32" max="33" width="11.5703125" style="9" customWidth="1"/>
    <col min="34" max="34" width="38.5703125" style="9" customWidth="1"/>
    <col min="35" max="16384" width="9.140625" style="9"/>
  </cols>
  <sheetData>
    <row r="1" spans="1:40" ht="23.25" customHeight="1" x14ac:dyDescent="0.25">
      <c r="A1" s="1"/>
      <c r="B1" s="1"/>
      <c r="C1" s="2"/>
      <c r="D1" s="3"/>
      <c r="E1" s="4"/>
      <c r="F1" s="3"/>
      <c r="G1" s="4"/>
      <c r="H1" s="3"/>
      <c r="I1" s="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  <c r="AI1" s="1"/>
      <c r="AJ1" s="1"/>
      <c r="AK1" s="1"/>
      <c r="AL1" s="1"/>
      <c r="AM1" s="1"/>
      <c r="AN1" s="1"/>
    </row>
    <row r="2" spans="1:40" ht="15.75" x14ac:dyDescent="0.25">
      <c r="A2" s="10"/>
      <c r="B2" s="10"/>
      <c r="C2" s="11" t="s">
        <v>0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"/>
      <c r="AJ2" s="1"/>
      <c r="AK2" s="1"/>
      <c r="AL2" s="1"/>
      <c r="AM2" s="1"/>
      <c r="AN2" s="1"/>
    </row>
    <row r="3" spans="1:40" ht="36.75" customHeight="1" x14ac:dyDescent="0.25">
      <c r="A3" s="10"/>
      <c r="B3" s="10"/>
      <c r="C3" s="13" t="s">
        <v>1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4"/>
      <c r="U3" s="14"/>
      <c r="V3" s="14"/>
      <c r="W3" s="14"/>
      <c r="X3" s="14"/>
      <c r="Y3" s="14"/>
      <c r="Z3" s="14"/>
      <c r="AA3" s="14"/>
      <c r="AB3" s="14"/>
      <c r="AC3" s="14"/>
      <c r="AD3" s="15"/>
      <c r="AE3" s="15"/>
      <c r="AF3" s="15"/>
      <c r="AG3" s="15" t="s">
        <v>2</v>
      </c>
      <c r="AH3" s="15"/>
      <c r="AI3" s="1"/>
      <c r="AJ3" s="1"/>
      <c r="AK3" s="1"/>
      <c r="AL3" s="1"/>
      <c r="AM3" s="1"/>
      <c r="AN3" s="1"/>
    </row>
    <row r="4" spans="1:40" s="24" customFormat="1" ht="15" customHeight="1" x14ac:dyDescent="0.25">
      <c r="A4" s="16" t="s">
        <v>3</v>
      </c>
      <c r="B4" s="17" t="s">
        <v>4</v>
      </c>
      <c r="C4" s="17" t="s">
        <v>5</v>
      </c>
      <c r="D4" s="18" t="s">
        <v>6</v>
      </c>
      <c r="E4" s="19" t="s">
        <v>6</v>
      </c>
      <c r="F4" s="18" t="s">
        <v>7</v>
      </c>
      <c r="G4" s="19" t="s">
        <v>8</v>
      </c>
      <c r="H4" s="20" t="s">
        <v>9</v>
      </c>
      <c r="I4" s="21"/>
      <c r="J4" s="20" t="s">
        <v>10</v>
      </c>
      <c r="K4" s="21"/>
      <c r="L4" s="20" t="s">
        <v>11</v>
      </c>
      <c r="M4" s="21"/>
      <c r="N4" s="20" t="s">
        <v>12</v>
      </c>
      <c r="O4" s="21"/>
      <c r="P4" s="20" t="s">
        <v>13</v>
      </c>
      <c r="Q4" s="21"/>
      <c r="R4" s="20" t="s">
        <v>14</v>
      </c>
      <c r="S4" s="21"/>
      <c r="T4" s="20" t="s">
        <v>15</v>
      </c>
      <c r="U4" s="21"/>
      <c r="V4" s="20" t="s">
        <v>16</v>
      </c>
      <c r="W4" s="21"/>
      <c r="X4" s="20" t="s">
        <v>17</v>
      </c>
      <c r="Y4" s="21"/>
      <c r="Z4" s="20" t="s">
        <v>18</v>
      </c>
      <c r="AA4" s="21"/>
      <c r="AB4" s="20" t="s">
        <v>19</v>
      </c>
      <c r="AC4" s="21"/>
      <c r="AD4" s="20" t="s">
        <v>20</v>
      </c>
      <c r="AE4" s="21"/>
      <c r="AF4" s="20" t="s">
        <v>21</v>
      </c>
      <c r="AG4" s="21"/>
      <c r="AH4" s="22" t="s">
        <v>22</v>
      </c>
      <c r="AI4" s="23"/>
      <c r="AJ4" s="23"/>
      <c r="AK4" s="23"/>
      <c r="AL4" s="23"/>
      <c r="AM4" s="23"/>
      <c r="AN4" s="23"/>
    </row>
    <row r="5" spans="1:40" s="24" customFormat="1" ht="39" customHeight="1" x14ac:dyDescent="0.25">
      <c r="A5" s="25"/>
      <c r="B5" s="26"/>
      <c r="C5" s="26"/>
      <c r="D5" s="27"/>
      <c r="E5" s="28"/>
      <c r="F5" s="27"/>
      <c r="G5" s="28"/>
      <c r="H5" s="29"/>
      <c r="I5" s="30"/>
      <c r="J5" s="29"/>
      <c r="K5" s="30"/>
      <c r="L5" s="29"/>
      <c r="M5" s="30"/>
      <c r="N5" s="29"/>
      <c r="O5" s="30"/>
      <c r="P5" s="29"/>
      <c r="Q5" s="30"/>
      <c r="R5" s="29"/>
      <c r="S5" s="30"/>
      <c r="T5" s="29"/>
      <c r="U5" s="30"/>
      <c r="V5" s="29"/>
      <c r="W5" s="30"/>
      <c r="X5" s="29"/>
      <c r="Y5" s="30"/>
      <c r="Z5" s="29"/>
      <c r="AA5" s="30"/>
      <c r="AB5" s="29"/>
      <c r="AC5" s="30"/>
      <c r="AD5" s="29"/>
      <c r="AE5" s="30"/>
      <c r="AF5" s="29"/>
      <c r="AG5" s="30"/>
      <c r="AH5" s="31"/>
      <c r="AI5" s="23"/>
      <c r="AJ5" s="23"/>
      <c r="AK5" s="23"/>
      <c r="AL5" s="23"/>
      <c r="AM5" s="23"/>
      <c r="AN5" s="23"/>
    </row>
    <row r="6" spans="1:40" s="24" customFormat="1" ht="64.5" customHeight="1" x14ac:dyDescent="0.25">
      <c r="A6" s="32"/>
      <c r="B6" s="33"/>
      <c r="C6" s="33"/>
      <c r="D6" s="34">
        <v>2026</v>
      </c>
      <c r="E6" s="35">
        <v>46082</v>
      </c>
      <c r="F6" s="36">
        <v>46082</v>
      </c>
      <c r="G6" s="35">
        <v>46082</v>
      </c>
      <c r="H6" s="37" t="s">
        <v>23</v>
      </c>
      <c r="I6" s="37" t="s">
        <v>24</v>
      </c>
      <c r="J6" s="37" t="s">
        <v>25</v>
      </c>
      <c r="K6" s="37" t="s">
        <v>26</v>
      </c>
      <c r="L6" s="37" t="s">
        <v>25</v>
      </c>
      <c r="M6" s="37" t="s">
        <v>26</v>
      </c>
      <c r="N6" s="37" t="s">
        <v>25</v>
      </c>
      <c r="O6" s="37" t="s">
        <v>26</v>
      </c>
      <c r="P6" s="37" t="s">
        <v>25</v>
      </c>
      <c r="Q6" s="37" t="s">
        <v>26</v>
      </c>
      <c r="R6" s="37" t="s">
        <v>25</v>
      </c>
      <c r="S6" s="37" t="s">
        <v>26</v>
      </c>
      <c r="T6" s="37" t="s">
        <v>25</v>
      </c>
      <c r="U6" s="37" t="s">
        <v>26</v>
      </c>
      <c r="V6" s="37" t="s">
        <v>25</v>
      </c>
      <c r="W6" s="37" t="s">
        <v>26</v>
      </c>
      <c r="X6" s="37" t="s">
        <v>25</v>
      </c>
      <c r="Y6" s="37" t="s">
        <v>26</v>
      </c>
      <c r="Z6" s="37" t="s">
        <v>25</v>
      </c>
      <c r="AA6" s="37" t="s">
        <v>26</v>
      </c>
      <c r="AB6" s="37" t="s">
        <v>25</v>
      </c>
      <c r="AC6" s="37" t="s">
        <v>26</v>
      </c>
      <c r="AD6" s="37" t="s">
        <v>25</v>
      </c>
      <c r="AE6" s="37" t="s">
        <v>26</v>
      </c>
      <c r="AF6" s="37" t="s">
        <v>25</v>
      </c>
      <c r="AG6" s="37" t="s">
        <v>26</v>
      </c>
      <c r="AH6" s="38"/>
      <c r="AI6" s="23"/>
      <c r="AJ6" s="23"/>
      <c r="AK6" s="23"/>
      <c r="AL6" s="23"/>
      <c r="AM6" s="23"/>
      <c r="AN6" s="23"/>
    </row>
    <row r="7" spans="1:40" s="24" customFormat="1" ht="15.75" x14ac:dyDescent="0.25">
      <c r="A7" s="39">
        <v>1</v>
      </c>
      <c r="B7" s="39">
        <v>2</v>
      </c>
      <c r="C7" s="39">
        <v>3</v>
      </c>
      <c r="D7" s="39">
        <v>4</v>
      </c>
      <c r="E7" s="40">
        <v>5</v>
      </c>
      <c r="F7" s="39">
        <v>6</v>
      </c>
      <c r="G7" s="40">
        <v>7</v>
      </c>
      <c r="H7" s="39">
        <v>8</v>
      </c>
      <c r="I7" s="39">
        <v>9</v>
      </c>
      <c r="J7" s="39">
        <v>10</v>
      </c>
      <c r="K7" s="39">
        <v>11</v>
      </c>
      <c r="L7" s="39">
        <v>12</v>
      </c>
      <c r="M7" s="39">
        <v>13</v>
      </c>
      <c r="N7" s="39">
        <v>14</v>
      </c>
      <c r="O7" s="39">
        <v>15</v>
      </c>
      <c r="P7" s="39">
        <v>16</v>
      </c>
      <c r="Q7" s="39">
        <v>17</v>
      </c>
      <c r="R7" s="39">
        <v>18</v>
      </c>
      <c r="S7" s="39">
        <v>19</v>
      </c>
      <c r="T7" s="39">
        <v>20</v>
      </c>
      <c r="U7" s="39">
        <v>21</v>
      </c>
      <c r="V7" s="39">
        <v>22</v>
      </c>
      <c r="W7" s="39">
        <v>23</v>
      </c>
      <c r="X7" s="39">
        <v>24</v>
      </c>
      <c r="Y7" s="39">
        <v>25</v>
      </c>
      <c r="Z7" s="39">
        <v>26</v>
      </c>
      <c r="AA7" s="39">
        <v>27</v>
      </c>
      <c r="AB7" s="39">
        <v>28</v>
      </c>
      <c r="AC7" s="39">
        <v>29</v>
      </c>
      <c r="AD7" s="39">
        <v>30</v>
      </c>
      <c r="AE7" s="39">
        <v>31</v>
      </c>
      <c r="AF7" s="39">
        <v>32</v>
      </c>
      <c r="AG7" s="39">
        <v>33</v>
      </c>
      <c r="AH7" s="39">
        <v>34</v>
      </c>
      <c r="AI7" s="23"/>
      <c r="AJ7" s="23"/>
      <c r="AK7" s="23"/>
      <c r="AL7" s="23"/>
      <c r="AM7" s="23"/>
      <c r="AN7" s="23"/>
    </row>
    <row r="8" spans="1:40" s="47" customFormat="1" ht="31.5" customHeight="1" x14ac:dyDescent="0.25">
      <c r="A8" s="41"/>
      <c r="B8" s="22" t="s">
        <v>27</v>
      </c>
      <c r="C8" s="42" t="s">
        <v>28</v>
      </c>
      <c r="D8" s="43">
        <f>D9+D10+D11</f>
        <v>43348.772299999997</v>
      </c>
      <c r="E8" s="43">
        <f>E9+E10+E11</f>
        <v>11450.23</v>
      </c>
      <c r="F8" s="43">
        <f>F9+F10+F11</f>
        <v>14332.980000000001</v>
      </c>
      <c r="G8" s="43">
        <f>G9+G10+G11</f>
        <v>14332.980000000001</v>
      </c>
      <c r="H8" s="43">
        <f>IFERROR(G8/D8*100,0)</f>
        <v>33.064327406568793</v>
      </c>
      <c r="I8" s="43">
        <f>IFERROR(G8/E8*100,0)</f>
        <v>125.17635016938526</v>
      </c>
      <c r="J8" s="44">
        <f t="shared" ref="J8:AF8" si="0">J9+J10+J11</f>
        <v>11450.23</v>
      </c>
      <c r="K8" s="44">
        <f t="shared" si="0"/>
        <v>10171.160000000002</v>
      </c>
      <c r="L8" s="44">
        <f t="shared" si="0"/>
        <v>4638.0679999999993</v>
      </c>
      <c r="M8" s="44">
        <f t="shared" si="0"/>
        <v>4161.82</v>
      </c>
      <c r="N8" s="44">
        <f t="shared" si="0"/>
        <v>2545.8199999999997</v>
      </c>
      <c r="O8" s="44">
        <f t="shared" si="0"/>
        <v>0</v>
      </c>
      <c r="P8" s="44">
        <f t="shared" si="0"/>
        <v>3267.2133000000003</v>
      </c>
      <c r="Q8" s="44">
        <f t="shared" si="0"/>
        <v>0</v>
      </c>
      <c r="R8" s="44">
        <f t="shared" si="0"/>
        <v>2293.7200000000003</v>
      </c>
      <c r="S8" s="44">
        <f t="shared" si="0"/>
        <v>0</v>
      </c>
      <c r="T8" s="44">
        <f t="shared" si="0"/>
        <v>2147.2119999999995</v>
      </c>
      <c r="U8" s="44">
        <f t="shared" si="0"/>
        <v>0</v>
      </c>
      <c r="V8" s="44">
        <f t="shared" si="0"/>
        <v>3527.54</v>
      </c>
      <c r="W8" s="44">
        <f t="shared" si="0"/>
        <v>0</v>
      </c>
      <c r="X8" s="44">
        <f t="shared" si="0"/>
        <v>2436.7079999999996</v>
      </c>
      <c r="Y8" s="44">
        <f t="shared" si="0"/>
        <v>0</v>
      </c>
      <c r="Z8" s="44">
        <f t="shared" si="0"/>
        <v>2095.5360000000001</v>
      </c>
      <c r="AA8" s="44">
        <f t="shared" si="0"/>
        <v>0</v>
      </c>
      <c r="AB8" s="44">
        <f t="shared" si="0"/>
        <v>3083.51</v>
      </c>
      <c r="AC8" s="44">
        <f t="shared" si="0"/>
        <v>0</v>
      </c>
      <c r="AD8" s="44">
        <f t="shared" si="0"/>
        <v>2157.7269999999999</v>
      </c>
      <c r="AE8" s="44">
        <f t="shared" si="0"/>
        <v>0</v>
      </c>
      <c r="AF8" s="44">
        <f t="shared" si="0"/>
        <v>3705.4880000000003</v>
      </c>
      <c r="AG8" s="44">
        <f>AG9+AG10+AG11</f>
        <v>0</v>
      </c>
      <c r="AH8" s="45"/>
      <c r="AI8" s="46"/>
      <c r="AJ8" s="46"/>
      <c r="AK8" s="46"/>
      <c r="AL8" s="46"/>
      <c r="AM8" s="46"/>
      <c r="AN8" s="46"/>
    </row>
    <row r="9" spans="1:40" s="47" customFormat="1" ht="31.5" customHeight="1" x14ac:dyDescent="0.25">
      <c r="A9" s="48"/>
      <c r="B9" s="31"/>
      <c r="C9" s="49" t="s">
        <v>29</v>
      </c>
      <c r="D9" s="43">
        <f>SUM(J9,L9,N9,P9,R9,T9,V9,X9,Z9,AB9,AD9,AF9)</f>
        <v>32.299999999999997</v>
      </c>
      <c r="E9" s="43">
        <f>J9</f>
        <v>0</v>
      </c>
      <c r="F9" s="43">
        <f>G9</f>
        <v>0</v>
      </c>
      <c r="G9" s="43">
        <f>SUM(K9,M9,O9,Q9,S9,U9,W9,Y9,AA9,AC9,AE9,AG9)</f>
        <v>0</v>
      </c>
      <c r="H9" s="43">
        <f>IFERROR(G9/D9*100,0)</f>
        <v>0</v>
      </c>
      <c r="I9" s="43">
        <f>IFERROR(G9/E9*100,0)</f>
        <v>0</v>
      </c>
      <c r="J9" s="44">
        <f t="shared" ref="J9:AF9" si="1">J22</f>
        <v>0</v>
      </c>
      <c r="K9" s="44">
        <f t="shared" si="1"/>
        <v>0</v>
      </c>
      <c r="L9" s="44">
        <f t="shared" si="1"/>
        <v>0</v>
      </c>
      <c r="M9" s="44">
        <f t="shared" si="1"/>
        <v>0</v>
      </c>
      <c r="N9" s="44">
        <f t="shared" si="1"/>
        <v>0</v>
      </c>
      <c r="O9" s="44">
        <f t="shared" si="1"/>
        <v>0</v>
      </c>
      <c r="P9" s="44">
        <f t="shared" si="1"/>
        <v>4.3</v>
      </c>
      <c r="Q9" s="44">
        <f t="shared" si="1"/>
        <v>0</v>
      </c>
      <c r="R9" s="44">
        <f t="shared" si="1"/>
        <v>0</v>
      </c>
      <c r="S9" s="44">
        <f t="shared" si="1"/>
        <v>0</v>
      </c>
      <c r="T9" s="44">
        <f t="shared" si="1"/>
        <v>0</v>
      </c>
      <c r="U9" s="44">
        <f t="shared" si="1"/>
        <v>0</v>
      </c>
      <c r="V9" s="44">
        <f t="shared" si="1"/>
        <v>0</v>
      </c>
      <c r="W9" s="44">
        <f t="shared" si="1"/>
        <v>0</v>
      </c>
      <c r="X9" s="44">
        <f t="shared" si="1"/>
        <v>0</v>
      </c>
      <c r="Y9" s="44">
        <f t="shared" si="1"/>
        <v>0</v>
      </c>
      <c r="Z9" s="44">
        <f t="shared" si="1"/>
        <v>0</v>
      </c>
      <c r="AA9" s="44">
        <f t="shared" si="1"/>
        <v>0</v>
      </c>
      <c r="AB9" s="44">
        <f t="shared" si="1"/>
        <v>28</v>
      </c>
      <c r="AC9" s="44">
        <f t="shared" si="1"/>
        <v>0</v>
      </c>
      <c r="AD9" s="44">
        <f t="shared" si="1"/>
        <v>0</v>
      </c>
      <c r="AE9" s="44">
        <f t="shared" si="1"/>
        <v>0</v>
      </c>
      <c r="AF9" s="44">
        <f t="shared" si="1"/>
        <v>0</v>
      </c>
      <c r="AG9" s="44">
        <f>AG22</f>
        <v>0</v>
      </c>
      <c r="AH9" s="45"/>
      <c r="AI9" s="46"/>
      <c r="AJ9" s="46"/>
      <c r="AK9" s="46"/>
      <c r="AL9" s="46"/>
      <c r="AM9" s="46"/>
      <c r="AN9" s="46"/>
    </row>
    <row r="10" spans="1:40" s="47" customFormat="1" ht="31.5" customHeight="1" x14ac:dyDescent="0.25">
      <c r="A10" s="48"/>
      <c r="B10" s="31"/>
      <c r="C10" s="50" t="s">
        <v>30</v>
      </c>
      <c r="D10" s="43">
        <f>SUM(J10,L10,N10,P10,R10,T10,V10,X10,Z10,AB10,AD10,AF10)</f>
        <v>13672.973</v>
      </c>
      <c r="E10" s="43">
        <f>J10</f>
        <v>1499.9690000000001</v>
      </c>
      <c r="F10" s="43">
        <f>G10</f>
        <v>1917.19</v>
      </c>
      <c r="G10" s="43">
        <f>SUM(K10,M10,O10,Q10,S10,U10,W10,Y10,AA10,AC10,AE10,AG10)</f>
        <v>1917.19</v>
      </c>
      <c r="H10" s="43">
        <f>IFERROR(G10/D10*100,0)</f>
        <v>14.021749329864106</v>
      </c>
      <c r="I10" s="43">
        <f>IFERROR(G10/E10*100,0)</f>
        <v>127.8153081830358</v>
      </c>
      <c r="J10" s="44">
        <f>J14+J19+J37</f>
        <v>1499.9690000000001</v>
      </c>
      <c r="K10" s="44">
        <f>K14+K19+K37</f>
        <v>878.09</v>
      </c>
      <c r="L10" s="44">
        <f t="shared" ref="L10:AF10" si="2">L14+L19+L37</f>
        <v>1037.5610000000001</v>
      </c>
      <c r="M10" s="44">
        <f t="shared" si="2"/>
        <v>1039.0999999999999</v>
      </c>
      <c r="N10" s="44">
        <f t="shared" si="2"/>
        <v>1016.251</v>
      </c>
      <c r="O10" s="44">
        <f t="shared" si="2"/>
        <v>0</v>
      </c>
      <c r="P10" s="44">
        <f t="shared" si="2"/>
        <v>1491.5729999999999</v>
      </c>
      <c r="Q10" s="44">
        <f>Q14+Q19+Q37</f>
        <v>0</v>
      </c>
      <c r="R10" s="44">
        <f t="shared" si="2"/>
        <v>922.92000000000007</v>
      </c>
      <c r="S10" s="44">
        <f t="shared" si="2"/>
        <v>0</v>
      </c>
      <c r="T10" s="44">
        <f t="shared" si="2"/>
        <v>834.8889999999999</v>
      </c>
      <c r="U10" s="44">
        <f t="shared" si="2"/>
        <v>0</v>
      </c>
      <c r="V10" s="44">
        <f t="shared" si="2"/>
        <v>1572.204</v>
      </c>
      <c r="W10" s="44">
        <f t="shared" si="2"/>
        <v>0</v>
      </c>
      <c r="X10" s="44">
        <f t="shared" si="2"/>
        <v>940.27800000000002</v>
      </c>
      <c r="Y10" s="44">
        <f t="shared" si="2"/>
        <v>0</v>
      </c>
      <c r="Z10" s="44">
        <f t="shared" si="2"/>
        <v>816.08799999999997</v>
      </c>
      <c r="AA10" s="44">
        <f t="shared" si="2"/>
        <v>0</v>
      </c>
      <c r="AB10" s="44">
        <f t="shared" si="2"/>
        <v>1268.6479999999999</v>
      </c>
      <c r="AC10" s="44">
        <f t="shared" si="2"/>
        <v>0</v>
      </c>
      <c r="AD10" s="44">
        <f t="shared" si="2"/>
        <v>859.23500000000001</v>
      </c>
      <c r="AE10" s="44">
        <f t="shared" si="2"/>
        <v>0</v>
      </c>
      <c r="AF10" s="44">
        <f t="shared" si="2"/>
        <v>1413.357</v>
      </c>
      <c r="AG10" s="44">
        <f>AG14+AG19+AG37</f>
        <v>0</v>
      </c>
      <c r="AH10" s="45"/>
      <c r="AI10" s="46"/>
      <c r="AJ10" s="46"/>
      <c r="AK10" s="46"/>
      <c r="AL10" s="46"/>
      <c r="AM10" s="46"/>
      <c r="AN10" s="46"/>
    </row>
    <row r="11" spans="1:40" s="53" customFormat="1" ht="38.25" customHeight="1" x14ac:dyDescent="0.25">
      <c r="A11" s="48"/>
      <c r="B11" s="31"/>
      <c r="C11" s="50" t="s">
        <v>31</v>
      </c>
      <c r="D11" s="43">
        <f>SUM(J11,L11,N11,P11,R11,T11,V11,X11,Z11,AB11,AD11,AF11)</f>
        <v>29643.499299999999</v>
      </c>
      <c r="E11" s="43">
        <f>J11</f>
        <v>9950.2609999999986</v>
      </c>
      <c r="F11" s="43">
        <f>G11</f>
        <v>12415.79</v>
      </c>
      <c r="G11" s="43">
        <f>SUM(K11,M11,O11,Q11,S11,U11,W11,Y11,AA11,AC11,AE11,AG11)</f>
        <v>12415.79</v>
      </c>
      <c r="H11" s="43">
        <f>IFERROR(G11/D11*100,0)</f>
        <v>41.883685439255821</v>
      </c>
      <c r="I11" s="43">
        <f>IFERROR(G11/E11*100,0)</f>
        <v>124.77853596001154</v>
      </c>
      <c r="J11" s="43">
        <f t="shared" ref="J11:AE11" si="3">J15+J17+J20+J24+J26+J28+J31+J33+J35+J41</f>
        <v>9950.2609999999986</v>
      </c>
      <c r="K11" s="43">
        <f t="shared" si="3"/>
        <v>9293.0700000000015</v>
      </c>
      <c r="L11" s="43">
        <f t="shared" si="3"/>
        <v>3600.5069999999996</v>
      </c>
      <c r="M11" s="43">
        <f t="shared" si="3"/>
        <v>3122.7200000000003</v>
      </c>
      <c r="N11" s="43">
        <f t="shared" si="3"/>
        <v>1529.569</v>
      </c>
      <c r="O11" s="43">
        <f t="shared" si="3"/>
        <v>0</v>
      </c>
      <c r="P11" s="43">
        <f t="shared" si="3"/>
        <v>1771.3403000000003</v>
      </c>
      <c r="Q11" s="43">
        <f t="shared" si="3"/>
        <v>0</v>
      </c>
      <c r="R11" s="43">
        <f t="shared" si="3"/>
        <v>1370.8</v>
      </c>
      <c r="S11" s="43">
        <f t="shared" si="3"/>
        <v>0</v>
      </c>
      <c r="T11" s="43">
        <f t="shared" si="3"/>
        <v>1312.3229999999999</v>
      </c>
      <c r="U11" s="43">
        <f t="shared" si="3"/>
        <v>0</v>
      </c>
      <c r="V11" s="43">
        <f t="shared" si="3"/>
        <v>1955.3360000000002</v>
      </c>
      <c r="W11" s="43">
        <f t="shared" si="3"/>
        <v>0</v>
      </c>
      <c r="X11" s="43">
        <f t="shared" si="3"/>
        <v>1496.4299999999998</v>
      </c>
      <c r="Y11" s="43">
        <f t="shared" si="3"/>
        <v>0</v>
      </c>
      <c r="Z11" s="43">
        <f t="shared" si="3"/>
        <v>1279.4479999999999</v>
      </c>
      <c r="AA11" s="43">
        <f t="shared" si="3"/>
        <v>0</v>
      </c>
      <c r="AB11" s="43">
        <f t="shared" si="3"/>
        <v>1786.8620000000001</v>
      </c>
      <c r="AC11" s="43">
        <f t="shared" si="3"/>
        <v>0</v>
      </c>
      <c r="AD11" s="43">
        <f t="shared" si="3"/>
        <v>1298.492</v>
      </c>
      <c r="AE11" s="43">
        <f t="shared" si="3"/>
        <v>0</v>
      </c>
      <c r="AF11" s="43">
        <f>AF15+AF17+AF20+AF24+AF26+AF28+AF31+AF33+AF35+AF41</f>
        <v>2292.1310000000003</v>
      </c>
      <c r="AG11" s="43">
        <f>AG15+AG17+AG20+AG24+AG26+AG28+AG31+AG33+AG35+AG41</f>
        <v>0</v>
      </c>
      <c r="AH11" s="51"/>
      <c r="AI11" s="52"/>
      <c r="AJ11" s="52"/>
      <c r="AK11" s="52"/>
      <c r="AL11" s="52"/>
      <c r="AM11" s="52"/>
      <c r="AN11" s="52"/>
    </row>
    <row r="12" spans="1:40" s="53" customFormat="1" ht="18.75" customHeight="1" x14ac:dyDescent="0.25">
      <c r="A12" s="54" t="s">
        <v>32</v>
      </c>
      <c r="B12" s="55" t="s">
        <v>33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7"/>
      <c r="AH12" s="51"/>
      <c r="AI12" s="52"/>
      <c r="AJ12" s="52"/>
      <c r="AK12" s="52"/>
      <c r="AL12" s="52"/>
      <c r="AM12" s="52"/>
      <c r="AN12" s="52"/>
    </row>
    <row r="13" spans="1:40" s="61" customFormat="1" ht="344.25" customHeight="1" x14ac:dyDescent="0.25">
      <c r="A13" s="41" t="s">
        <v>34</v>
      </c>
      <c r="B13" s="58" t="s">
        <v>35</v>
      </c>
      <c r="C13" s="42" t="s">
        <v>28</v>
      </c>
      <c r="D13" s="44">
        <f>D14+D15</f>
        <v>650.601</v>
      </c>
      <c r="E13" s="44">
        <f>E14+E15</f>
        <v>0</v>
      </c>
      <c r="F13" s="44">
        <f t="shared" ref="F13:AF13" si="4">F14+F15</f>
        <v>0</v>
      </c>
      <c r="G13" s="44">
        <f>G14+G15</f>
        <v>0</v>
      </c>
      <c r="H13" s="44">
        <f t="shared" ref="H13:H28" si="5">IFERROR(G13/D13*100,0)</f>
        <v>0</v>
      </c>
      <c r="I13" s="44">
        <f t="shared" ref="I13:I28" si="6">IFERROR(G13/E13*100,0)</f>
        <v>0</v>
      </c>
      <c r="J13" s="44">
        <f t="shared" si="4"/>
        <v>0</v>
      </c>
      <c r="K13" s="44">
        <f t="shared" si="4"/>
        <v>0</v>
      </c>
      <c r="L13" s="44">
        <f t="shared" si="4"/>
        <v>0</v>
      </c>
      <c r="M13" s="44">
        <f t="shared" si="4"/>
        <v>0</v>
      </c>
      <c r="N13" s="44">
        <f t="shared" si="4"/>
        <v>0</v>
      </c>
      <c r="O13" s="44">
        <f t="shared" si="4"/>
        <v>0</v>
      </c>
      <c r="P13" s="44">
        <f t="shared" si="4"/>
        <v>159.02500000000001</v>
      </c>
      <c r="Q13" s="44">
        <f t="shared" si="4"/>
        <v>0</v>
      </c>
      <c r="R13" s="44">
        <f t="shared" si="4"/>
        <v>14.5</v>
      </c>
      <c r="S13" s="44">
        <f t="shared" si="4"/>
        <v>0</v>
      </c>
      <c r="T13" s="44">
        <f t="shared" si="4"/>
        <v>0</v>
      </c>
      <c r="U13" s="44">
        <f t="shared" si="4"/>
        <v>0</v>
      </c>
      <c r="V13" s="44">
        <f t="shared" si="4"/>
        <v>159.02500000000001</v>
      </c>
      <c r="W13" s="44">
        <f t="shared" si="4"/>
        <v>0</v>
      </c>
      <c r="X13" s="44">
        <f t="shared" si="4"/>
        <v>0</v>
      </c>
      <c r="Y13" s="44">
        <f t="shared" si="4"/>
        <v>0</v>
      </c>
      <c r="Z13" s="44">
        <f t="shared" si="4"/>
        <v>0</v>
      </c>
      <c r="AA13" s="44">
        <f t="shared" si="4"/>
        <v>0</v>
      </c>
      <c r="AB13" s="44">
        <f t="shared" si="4"/>
        <v>159.02500000000001</v>
      </c>
      <c r="AC13" s="44">
        <f t="shared" si="4"/>
        <v>0</v>
      </c>
      <c r="AD13" s="44">
        <f t="shared" si="4"/>
        <v>0</v>
      </c>
      <c r="AE13" s="44">
        <f t="shared" si="4"/>
        <v>0</v>
      </c>
      <c r="AF13" s="44">
        <f t="shared" si="4"/>
        <v>159.02600000000001</v>
      </c>
      <c r="AG13" s="44">
        <f>AG14+AG15</f>
        <v>0</v>
      </c>
      <c r="AH13" s="59"/>
      <c r="AI13" s="60"/>
      <c r="AJ13" s="46"/>
      <c r="AK13" s="46"/>
      <c r="AL13" s="46"/>
      <c r="AM13" s="46"/>
      <c r="AN13" s="46"/>
    </row>
    <row r="14" spans="1:40" s="47" customFormat="1" ht="73.5" customHeight="1" x14ac:dyDescent="0.25">
      <c r="A14" s="48"/>
      <c r="B14" s="62"/>
      <c r="C14" s="50" t="s">
        <v>30</v>
      </c>
      <c r="D14" s="63">
        <f>SUM(J14,L14,N14,P14,R14,T14,V14,X14,Z14,AB14,AD14,AF14)</f>
        <v>156.30100000000002</v>
      </c>
      <c r="E14" s="63">
        <f>J14</f>
        <v>0</v>
      </c>
      <c r="F14" s="63">
        <f>G14</f>
        <v>0</v>
      </c>
      <c r="G14" s="63">
        <f>SUM(K14,M14,O14,Q14,S14,U14,W14,Y14,AA14,AC14,AE14,AG14)</f>
        <v>0</v>
      </c>
      <c r="H14" s="63">
        <f t="shared" si="5"/>
        <v>0</v>
      </c>
      <c r="I14" s="63">
        <f t="shared" si="6"/>
        <v>0</v>
      </c>
      <c r="J14" s="64">
        <v>0</v>
      </c>
      <c r="K14" s="64">
        <v>0</v>
      </c>
      <c r="L14" s="64">
        <v>0</v>
      </c>
      <c r="M14" s="64">
        <v>0</v>
      </c>
      <c r="N14" s="64">
        <v>0</v>
      </c>
      <c r="O14" s="64">
        <v>0</v>
      </c>
      <c r="P14" s="64">
        <v>39.075000000000003</v>
      </c>
      <c r="Q14" s="64">
        <v>0</v>
      </c>
      <c r="R14" s="64">
        <v>0</v>
      </c>
      <c r="S14" s="64">
        <v>0</v>
      </c>
      <c r="T14" s="64">
        <v>0</v>
      </c>
      <c r="U14" s="64">
        <v>0</v>
      </c>
      <c r="V14" s="44">
        <v>39.075000000000003</v>
      </c>
      <c r="W14" s="64">
        <v>0</v>
      </c>
      <c r="X14" s="64">
        <v>0</v>
      </c>
      <c r="Y14" s="64">
        <v>0</v>
      </c>
      <c r="Z14" s="64">
        <v>0</v>
      </c>
      <c r="AA14" s="64">
        <v>0</v>
      </c>
      <c r="AB14" s="64">
        <v>39.075000000000003</v>
      </c>
      <c r="AC14" s="64">
        <v>0</v>
      </c>
      <c r="AD14" s="64">
        <v>0</v>
      </c>
      <c r="AE14" s="64">
        <v>0</v>
      </c>
      <c r="AF14" s="64">
        <v>39.076000000000001</v>
      </c>
      <c r="AG14" s="64">
        <v>0</v>
      </c>
      <c r="AH14" s="45"/>
      <c r="AI14" s="60"/>
      <c r="AJ14" s="46"/>
      <c r="AK14" s="46"/>
      <c r="AL14" s="46"/>
      <c r="AM14" s="46"/>
      <c r="AN14" s="46"/>
    </row>
    <row r="15" spans="1:40" s="47" customFormat="1" ht="29.25" customHeight="1" x14ac:dyDescent="0.25">
      <c r="A15" s="65"/>
      <c r="B15" s="66"/>
      <c r="C15" s="50" t="s">
        <v>31</v>
      </c>
      <c r="D15" s="63">
        <f>SUM(J15,L15,N15,P15,R15,T15,V15,X15,Z15,AB15,AD15,AF15)</f>
        <v>494.29999999999995</v>
      </c>
      <c r="E15" s="63">
        <f>J15</f>
        <v>0</v>
      </c>
      <c r="F15" s="63">
        <f>G15</f>
        <v>0</v>
      </c>
      <c r="G15" s="63">
        <f>SUM(K15,M15,O15,Q15,S15,U15,W15,Y15,AA15,AC15,AE15,AG15)</f>
        <v>0</v>
      </c>
      <c r="H15" s="63">
        <f t="shared" si="5"/>
        <v>0</v>
      </c>
      <c r="I15" s="63">
        <f t="shared" si="6"/>
        <v>0</v>
      </c>
      <c r="J15" s="44">
        <v>0</v>
      </c>
      <c r="K15" s="44">
        <v>0</v>
      </c>
      <c r="L15" s="64">
        <v>0</v>
      </c>
      <c r="M15" s="64">
        <v>0</v>
      </c>
      <c r="N15" s="64">
        <v>0</v>
      </c>
      <c r="O15" s="64">
        <v>0</v>
      </c>
      <c r="P15" s="64">
        <v>119.95</v>
      </c>
      <c r="Q15" s="64">
        <v>0</v>
      </c>
      <c r="R15" s="64">
        <v>14.5</v>
      </c>
      <c r="S15" s="64">
        <v>0</v>
      </c>
      <c r="T15" s="64">
        <v>0</v>
      </c>
      <c r="U15" s="64">
        <v>0</v>
      </c>
      <c r="V15" s="44">
        <v>119.95</v>
      </c>
      <c r="W15" s="64">
        <v>0</v>
      </c>
      <c r="X15" s="64">
        <v>0</v>
      </c>
      <c r="Y15" s="64">
        <v>0</v>
      </c>
      <c r="Z15" s="64">
        <v>0</v>
      </c>
      <c r="AA15" s="64">
        <v>0</v>
      </c>
      <c r="AB15" s="64">
        <v>119.95</v>
      </c>
      <c r="AC15" s="64">
        <v>0</v>
      </c>
      <c r="AD15" s="64">
        <v>0</v>
      </c>
      <c r="AE15" s="64">
        <v>0</v>
      </c>
      <c r="AF15" s="64">
        <v>119.95</v>
      </c>
      <c r="AG15" s="64">
        <v>0</v>
      </c>
      <c r="AH15" s="45"/>
      <c r="AI15" s="60"/>
      <c r="AJ15" s="46"/>
      <c r="AK15" s="46"/>
      <c r="AL15" s="46"/>
      <c r="AM15" s="46"/>
      <c r="AN15" s="46"/>
    </row>
    <row r="16" spans="1:40" s="69" customFormat="1" ht="82.5" customHeight="1" x14ac:dyDescent="0.25">
      <c r="A16" s="41" t="s">
        <v>36</v>
      </c>
      <c r="B16" s="58" t="s">
        <v>37</v>
      </c>
      <c r="C16" s="42" t="s">
        <v>28</v>
      </c>
      <c r="D16" s="43">
        <f>D17</f>
        <v>10561.099999999999</v>
      </c>
      <c r="E16" s="43">
        <f>E17</f>
        <v>723.44100000000003</v>
      </c>
      <c r="F16" s="43">
        <f>F17</f>
        <v>1265.4000000000001</v>
      </c>
      <c r="G16" s="43">
        <f>G17</f>
        <v>1265.4000000000001</v>
      </c>
      <c r="H16" s="43">
        <f t="shared" si="5"/>
        <v>11.981706451032565</v>
      </c>
      <c r="I16" s="43">
        <f t="shared" si="6"/>
        <v>174.91405657130298</v>
      </c>
      <c r="J16" s="44">
        <f t="shared" ref="J16:AG16" si="7">J17</f>
        <v>723.44100000000003</v>
      </c>
      <c r="K16" s="44">
        <f t="shared" si="7"/>
        <v>703.8</v>
      </c>
      <c r="L16" s="44">
        <f t="shared" si="7"/>
        <v>834.64099999999996</v>
      </c>
      <c r="M16" s="44">
        <f t="shared" si="7"/>
        <v>561.6</v>
      </c>
      <c r="N16" s="44">
        <f t="shared" si="7"/>
        <v>834.64099999999996</v>
      </c>
      <c r="O16" s="44">
        <f t="shared" si="7"/>
        <v>0</v>
      </c>
      <c r="P16" s="44">
        <f t="shared" si="7"/>
        <v>829.64099999999996</v>
      </c>
      <c r="Q16" s="44">
        <f t="shared" si="7"/>
        <v>0</v>
      </c>
      <c r="R16" s="44">
        <f>R17</f>
        <v>829.64099999999996</v>
      </c>
      <c r="S16" s="44">
        <f t="shared" si="7"/>
        <v>0</v>
      </c>
      <c r="T16" s="44">
        <f>T17</f>
        <v>829.64099999999996</v>
      </c>
      <c r="U16" s="44">
        <f t="shared" si="7"/>
        <v>0</v>
      </c>
      <c r="V16" s="44">
        <f>V17</f>
        <v>829.64099999999996</v>
      </c>
      <c r="W16" s="44">
        <f t="shared" si="7"/>
        <v>0</v>
      </c>
      <c r="X16" s="44">
        <f>X17</f>
        <v>829.64099999999996</v>
      </c>
      <c r="Y16" s="44">
        <f t="shared" si="7"/>
        <v>0</v>
      </c>
      <c r="Z16" s="44">
        <f>Z17</f>
        <v>829.64099999999996</v>
      </c>
      <c r="AA16" s="44">
        <f t="shared" si="7"/>
        <v>0</v>
      </c>
      <c r="AB16" s="44">
        <f>AB17</f>
        <v>829.64099999999996</v>
      </c>
      <c r="AC16" s="44">
        <f t="shared" si="7"/>
        <v>0</v>
      </c>
      <c r="AD16" s="44">
        <f>AD17</f>
        <v>829.64099999999996</v>
      </c>
      <c r="AE16" s="44">
        <f t="shared" si="7"/>
        <v>0</v>
      </c>
      <c r="AF16" s="44">
        <f>AF17</f>
        <v>1531.249</v>
      </c>
      <c r="AG16" s="44">
        <f t="shared" si="7"/>
        <v>0</v>
      </c>
      <c r="AH16" s="67"/>
      <c r="AI16" s="68"/>
      <c r="AJ16" s="46"/>
      <c r="AK16" s="46"/>
      <c r="AL16" s="46"/>
      <c r="AM16" s="46"/>
      <c r="AN16" s="46"/>
    </row>
    <row r="17" spans="1:40" s="53" customFormat="1" ht="56.25" customHeight="1" x14ac:dyDescent="0.25">
      <c r="A17" s="70"/>
      <c r="B17" s="71"/>
      <c r="C17" s="50" t="s">
        <v>31</v>
      </c>
      <c r="D17" s="63">
        <f>SUM(J17,L17,N17,P17,R17,T17,V17,X17,Z17,AB17,AD17,AF17)</f>
        <v>10561.099999999999</v>
      </c>
      <c r="E17" s="63">
        <f>J17</f>
        <v>723.44100000000003</v>
      </c>
      <c r="F17" s="63">
        <f>G17</f>
        <v>1265.4000000000001</v>
      </c>
      <c r="G17" s="63">
        <f>SUM(K17,M17,O17,Q17,S17,U17,W17,Y17,AA17,AC17,AE17,AG17)</f>
        <v>1265.4000000000001</v>
      </c>
      <c r="H17" s="63">
        <f t="shared" si="5"/>
        <v>11.981706451032565</v>
      </c>
      <c r="I17" s="63">
        <f t="shared" si="6"/>
        <v>174.91405657130298</v>
      </c>
      <c r="J17" s="64">
        <v>723.44100000000003</v>
      </c>
      <c r="K17" s="64">
        <v>703.8</v>
      </c>
      <c r="L17" s="64">
        <v>834.64099999999996</v>
      </c>
      <c r="M17" s="64">
        <v>561.6</v>
      </c>
      <c r="N17" s="64">
        <v>834.64099999999996</v>
      </c>
      <c r="O17" s="64">
        <v>0</v>
      </c>
      <c r="P17" s="64">
        <v>829.64099999999996</v>
      </c>
      <c r="Q17" s="64">
        <v>0</v>
      </c>
      <c r="R17" s="64">
        <v>829.64099999999996</v>
      </c>
      <c r="S17" s="64">
        <v>0</v>
      </c>
      <c r="T17" s="64">
        <v>829.64099999999996</v>
      </c>
      <c r="U17" s="64">
        <v>0</v>
      </c>
      <c r="V17" s="64">
        <v>829.64099999999996</v>
      </c>
      <c r="W17" s="64">
        <v>0</v>
      </c>
      <c r="X17" s="64">
        <v>829.64099999999996</v>
      </c>
      <c r="Y17" s="64">
        <v>0</v>
      </c>
      <c r="Z17" s="64">
        <v>829.64099999999996</v>
      </c>
      <c r="AA17" s="64">
        <v>0</v>
      </c>
      <c r="AB17" s="64">
        <v>829.64099999999996</v>
      </c>
      <c r="AC17" s="64">
        <v>0</v>
      </c>
      <c r="AD17" s="64">
        <v>829.64099999999996</v>
      </c>
      <c r="AE17" s="64">
        <v>0</v>
      </c>
      <c r="AF17" s="64">
        <v>1531.249</v>
      </c>
      <c r="AG17" s="64">
        <v>0</v>
      </c>
      <c r="AH17" s="51"/>
      <c r="AI17" s="68"/>
      <c r="AJ17" s="52"/>
      <c r="AK17" s="52"/>
      <c r="AL17" s="52"/>
      <c r="AM17" s="52"/>
      <c r="AN17" s="52"/>
    </row>
    <row r="18" spans="1:40" s="72" customFormat="1" ht="55.5" customHeight="1" x14ac:dyDescent="0.25">
      <c r="A18" s="41" t="s">
        <v>38</v>
      </c>
      <c r="B18" s="58" t="s">
        <v>39</v>
      </c>
      <c r="C18" s="42" t="s">
        <v>28</v>
      </c>
      <c r="D18" s="43">
        <f>D19+D20</f>
        <v>2648.2719999999999</v>
      </c>
      <c r="E18" s="43">
        <f>E19+E20</f>
        <v>276.06200000000001</v>
      </c>
      <c r="F18" s="43">
        <f t="shared" ref="F18:G18" si="8">F19+F20</f>
        <v>513.92999999999995</v>
      </c>
      <c r="G18" s="43">
        <f t="shared" si="8"/>
        <v>513.92999999999995</v>
      </c>
      <c r="H18" s="43">
        <f t="shared" si="5"/>
        <v>19.406239238265556</v>
      </c>
      <c r="I18" s="43">
        <f t="shared" si="6"/>
        <v>186.16470213212972</v>
      </c>
      <c r="J18" s="44">
        <f t="shared" ref="J18:AF18" si="9">J19+J20</f>
        <v>276.06200000000001</v>
      </c>
      <c r="K18" s="44">
        <f>K19+K20</f>
        <v>283.83999999999997</v>
      </c>
      <c r="L18" s="44">
        <f t="shared" si="9"/>
        <v>194.89</v>
      </c>
      <c r="M18" s="44">
        <f t="shared" si="9"/>
        <v>230.09</v>
      </c>
      <c r="N18" s="44">
        <f t="shared" si="9"/>
        <v>222.48599999999999</v>
      </c>
      <c r="O18" s="44">
        <f t="shared" si="9"/>
        <v>0</v>
      </c>
      <c r="P18" s="44">
        <f t="shared" si="9"/>
        <v>253.255</v>
      </c>
      <c r="Q18" s="44">
        <f t="shared" si="9"/>
        <v>0</v>
      </c>
      <c r="R18" s="44">
        <f t="shared" si="9"/>
        <v>185.42699999999999</v>
      </c>
      <c r="S18" s="44">
        <f t="shared" si="9"/>
        <v>0</v>
      </c>
      <c r="T18" s="44">
        <f t="shared" si="9"/>
        <v>163.50700000000001</v>
      </c>
      <c r="U18" s="44">
        <f t="shared" si="9"/>
        <v>0</v>
      </c>
      <c r="V18" s="44">
        <f t="shared" si="9"/>
        <v>369.80899999999997</v>
      </c>
      <c r="W18" s="44">
        <f t="shared" si="9"/>
        <v>0</v>
      </c>
      <c r="X18" s="44">
        <f t="shared" si="9"/>
        <v>252.785</v>
      </c>
      <c r="Y18" s="44">
        <f t="shared" si="9"/>
        <v>0</v>
      </c>
      <c r="Z18" s="44">
        <f>Z19+Z20</f>
        <v>144.702</v>
      </c>
      <c r="AA18" s="44">
        <f t="shared" si="9"/>
        <v>0</v>
      </c>
      <c r="AB18" s="44">
        <f t="shared" si="9"/>
        <v>174.55100000000002</v>
      </c>
      <c r="AC18" s="44">
        <f t="shared" si="9"/>
        <v>0</v>
      </c>
      <c r="AD18" s="44">
        <f t="shared" si="9"/>
        <v>163.50800000000001</v>
      </c>
      <c r="AE18" s="44">
        <f>AE19+AE20</f>
        <v>0</v>
      </c>
      <c r="AF18" s="44">
        <f t="shared" si="9"/>
        <v>247.29</v>
      </c>
      <c r="AG18" s="44">
        <f>AG19+AG20</f>
        <v>0</v>
      </c>
      <c r="AH18" s="67"/>
      <c r="AI18" s="68"/>
      <c r="AJ18" s="46"/>
      <c r="AK18" s="46"/>
      <c r="AL18" s="46"/>
      <c r="AM18" s="46"/>
      <c r="AN18" s="46"/>
    </row>
    <row r="19" spans="1:40" s="47" customFormat="1" ht="45" customHeight="1" x14ac:dyDescent="0.25">
      <c r="A19" s="48"/>
      <c r="B19" s="62"/>
      <c r="C19" s="50" t="s">
        <v>30</v>
      </c>
      <c r="D19" s="63">
        <f>SUM(J19,L19,N19,P19,R19,T19,V19,X19,Z19,AB19,AD19,AF19)</f>
        <v>2540.6729999999998</v>
      </c>
      <c r="E19" s="63">
        <f>J19</f>
        <v>269.19900000000001</v>
      </c>
      <c r="F19" s="63">
        <f>G19</f>
        <v>453.07</v>
      </c>
      <c r="G19" s="63">
        <f>SUM(K19,M19,O19,Q19,S19,U19,W19,Y19,AA19,AC19,AE19,AG19)</f>
        <v>453.07</v>
      </c>
      <c r="H19" s="63">
        <f t="shared" si="5"/>
        <v>17.832676617573377</v>
      </c>
      <c r="I19" s="63">
        <f t="shared" si="6"/>
        <v>168.30300261145098</v>
      </c>
      <c r="J19" s="64">
        <v>269.19900000000001</v>
      </c>
      <c r="K19" s="64">
        <v>222.98</v>
      </c>
      <c r="L19" s="64">
        <v>194.89</v>
      </c>
      <c r="M19" s="64">
        <v>230.09</v>
      </c>
      <c r="N19" s="64">
        <v>222.48599999999999</v>
      </c>
      <c r="O19" s="64">
        <v>0</v>
      </c>
      <c r="P19" s="64">
        <v>246.34299999999999</v>
      </c>
      <c r="Q19" s="64">
        <v>0</v>
      </c>
      <c r="R19" s="64">
        <v>185.42699999999999</v>
      </c>
      <c r="S19" s="64">
        <v>0</v>
      </c>
      <c r="T19" s="64">
        <v>163.50700000000001</v>
      </c>
      <c r="U19" s="64">
        <v>0</v>
      </c>
      <c r="V19" s="64">
        <v>332.89699999999999</v>
      </c>
      <c r="W19" s="64">
        <v>0</v>
      </c>
      <c r="X19" s="64">
        <v>202.785</v>
      </c>
      <c r="Y19" s="64">
        <v>0</v>
      </c>
      <c r="Z19" s="64">
        <v>144.702</v>
      </c>
      <c r="AA19" s="64">
        <v>0</v>
      </c>
      <c r="AB19" s="64">
        <v>167.63900000000001</v>
      </c>
      <c r="AC19" s="64">
        <v>0</v>
      </c>
      <c r="AD19" s="64">
        <v>163.50800000000001</v>
      </c>
      <c r="AE19" s="64">
        <v>0</v>
      </c>
      <c r="AF19" s="64">
        <v>247.29</v>
      </c>
      <c r="AG19" s="64">
        <v>0</v>
      </c>
      <c r="AH19" s="45"/>
      <c r="AI19" s="68"/>
      <c r="AJ19" s="46"/>
      <c r="AK19" s="46"/>
      <c r="AL19" s="46"/>
      <c r="AM19" s="46"/>
      <c r="AN19" s="46"/>
    </row>
    <row r="20" spans="1:40" s="53" customFormat="1" ht="63" customHeight="1" x14ac:dyDescent="0.25">
      <c r="A20" s="70"/>
      <c r="B20" s="71"/>
      <c r="C20" s="50" t="s">
        <v>31</v>
      </c>
      <c r="D20" s="63">
        <f>SUM(J20,L20,N20,P20,R20,T20,V20,X20,Z20,AB20,AD20,AF20)</f>
        <v>107.599</v>
      </c>
      <c r="E20" s="63">
        <f>J20</f>
        <v>6.8630000000000004</v>
      </c>
      <c r="F20" s="63">
        <f>G20</f>
        <v>60.86</v>
      </c>
      <c r="G20" s="63">
        <f>SUM(K20,M20,O20,Q20,S20,U20,W20,Y20,AA20,AC20,AE20,AG20)</f>
        <v>60.86</v>
      </c>
      <c r="H20" s="63">
        <f t="shared" si="5"/>
        <v>56.561863957843471</v>
      </c>
      <c r="I20" s="63">
        <f t="shared" si="6"/>
        <v>886.78420515809398</v>
      </c>
      <c r="J20" s="64">
        <v>6.8630000000000004</v>
      </c>
      <c r="K20" s="64">
        <v>60.86</v>
      </c>
      <c r="L20" s="64">
        <v>0</v>
      </c>
      <c r="M20" s="64">
        <v>0</v>
      </c>
      <c r="N20" s="64">
        <v>0</v>
      </c>
      <c r="O20" s="64">
        <v>0</v>
      </c>
      <c r="P20" s="64">
        <v>6.9119999999999999</v>
      </c>
      <c r="Q20" s="64">
        <v>0</v>
      </c>
      <c r="R20" s="64">
        <v>0</v>
      </c>
      <c r="S20" s="64">
        <v>0</v>
      </c>
      <c r="T20" s="64">
        <v>0</v>
      </c>
      <c r="U20" s="64">
        <v>0</v>
      </c>
      <c r="V20" s="64">
        <v>36.911999999999999</v>
      </c>
      <c r="W20" s="64">
        <v>0</v>
      </c>
      <c r="X20" s="64">
        <v>50</v>
      </c>
      <c r="Y20" s="64">
        <v>0</v>
      </c>
      <c r="Z20" s="64">
        <v>0</v>
      </c>
      <c r="AA20" s="64">
        <v>0</v>
      </c>
      <c r="AB20" s="64">
        <v>6.9119999999999999</v>
      </c>
      <c r="AC20" s="64">
        <v>0</v>
      </c>
      <c r="AD20" s="64">
        <v>0</v>
      </c>
      <c r="AE20" s="64">
        <v>0</v>
      </c>
      <c r="AF20" s="64">
        <v>0</v>
      </c>
      <c r="AG20" s="64">
        <v>0</v>
      </c>
      <c r="AH20" s="51"/>
      <c r="AI20" s="68"/>
      <c r="AJ20" s="52"/>
      <c r="AK20" s="52"/>
      <c r="AL20" s="52"/>
      <c r="AM20" s="52"/>
      <c r="AN20" s="52"/>
    </row>
    <row r="21" spans="1:40" s="73" customFormat="1" ht="84" customHeight="1" x14ac:dyDescent="0.25">
      <c r="A21" s="41" t="s">
        <v>40</v>
      </c>
      <c r="B21" s="58" t="s">
        <v>41</v>
      </c>
      <c r="C21" s="42" t="s">
        <v>28</v>
      </c>
      <c r="D21" s="43">
        <f>D22</f>
        <v>32.299999999999997</v>
      </c>
      <c r="E21" s="43">
        <f>E22</f>
        <v>0</v>
      </c>
      <c r="F21" s="43">
        <f t="shared" ref="E21:H40" si="10">F22</f>
        <v>0</v>
      </c>
      <c r="G21" s="43">
        <f t="shared" si="10"/>
        <v>0</v>
      </c>
      <c r="H21" s="43">
        <f t="shared" si="5"/>
        <v>0</v>
      </c>
      <c r="I21" s="43">
        <f t="shared" si="6"/>
        <v>0</v>
      </c>
      <c r="J21" s="44">
        <f t="shared" ref="J21:AG21" si="11">J22</f>
        <v>0</v>
      </c>
      <c r="K21" s="44">
        <f t="shared" si="11"/>
        <v>0</v>
      </c>
      <c r="L21" s="44">
        <f t="shared" si="11"/>
        <v>0</v>
      </c>
      <c r="M21" s="44">
        <f t="shared" si="11"/>
        <v>0</v>
      </c>
      <c r="N21" s="44">
        <f t="shared" si="11"/>
        <v>0</v>
      </c>
      <c r="O21" s="44">
        <f t="shared" si="11"/>
        <v>0</v>
      </c>
      <c r="P21" s="44">
        <f t="shared" si="11"/>
        <v>4.3</v>
      </c>
      <c r="Q21" s="44">
        <f t="shared" si="11"/>
        <v>0</v>
      </c>
      <c r="R21" s="44">
        <f t="shared" si="11"/>
        <v>0</v>
      </c>
      <c r="S21" s="44">
        <f t="shared" si="11"/>
        <v>0</v>
      </c>
      <c r="T21" s="44">
        <f t="shared" si="11"/>
        <v>0</v>
      </c>
      <c r="U21" s="44">
        <f t="shared" si="11"/>
        <v>0</v>
      </c>
      <c r="V21" s="44">
        <f t="shared" si="11"/>
        <v>0</v>
      </c>
      <c r="W21" s="44">
        <f t="shared" si="11"/>
        <v>0</v>
      </c>
      <c r="X21" s="44">
        <f t="shared" si="11"/>
        <v>0</v>
      </c>
      <c r="Y21" s="44">
        <f t="shared" si="11"/>
        <v>0</v>
      </c>
      <c r="Z21" s="44">
        <f t="shared" si="11"/>
        <v>0</v>
      </c>
      <c r="AA21" s="44">
        <f t="shared" si="11"/>
        <v>0</v>
      </c>
      <c r="AB21" s="44">
        <f t="shared" si="11"/>
        <v>28</v>
      </c>
      <c r="AC21" s="44">
        <f t="shared" si="11"/>
        <v>0</v>
      </c>
      <c r="AD21" s="44">
        <f t="shared" si="11"/>
        <v>0</v>
      </c>
      <c r="AE21" s="44">
        <f t="shared" si="11"/>
        <v>0</v>
      </c>
      <c r="AF21" s="44">
        <f t="shared" si="11"/>
        <v>0</v>
      </c>
      <c r="AG21" s="44">
        <f t="shared" si="11"/>
        <v>0</v>
      </c>
      <c r="AH21" s="51"/>
      <c r="AI21" s="68"/>
      <c r="AJ21" s="46"/>
      <c r="AK21" s="46"/>
      <c r="AL21" s="46"/>
      <c r="AM21" s="46"/>
      <c r="AN21" s="46"/>
    </row>
    <row r="22" spans="1:40" s="53" customFormat="1" ht="133.5" customHeight="1" x14ac:dyDescent="0.25">
      <c r="A22" s="70"/>
      <c r="B22" s="71"/>
      <c r="C22" s="50" t="s">
        <v>29</v>
      </c>
      <c r="D22" s="63">
        <f>SUM(J22,L22,N22,P22,R22,T22,V22,X22,Z22,AB22,AD22,AF22)</f>
        <v>32.299999999999997</v>
      </c>
      <c r="E22" s="63">
        <f>J22</f>
        <v>0</v>
      </c>
      <c r="F22" s="63">
        <f>G22</f>
        <v>0</v>
      </c>
      <c r="G22" s="63">
        <f>SUM(K22,M22,O22,Q22,S22,U22,W22,Y22,AA22,AC22,AE22,AG22)</f>
        <v>0</v>
      </c>
      <c r="H22" s="63">
        <f t="shared" si="5"/>
        <v>0</v>
      </c>
      <c r="I22" s="63">
        <f t="shared" si="6"/>
        <v>0</v>
      </c>
      <c r="J22" s="64">
        <v>0</v>
      </c>
      <c r="K22" s="64">
        <v>0</v>
      </c>
      <c r="L22" s="64">
        <v>0</v>
      </c>
      <c r="M22" s="64">
        <v>0</v>
      </c>
      <c r="N22" s="64">
        <v>0</v>
      </c>
      <c r="O22" s="64">
        <v>0</v>
      </c>
      <c r="P22" s="64">
        <v>4.3</v>
      </c>
      <c r="Q22" s="64">
        <v>0</v>
      </c>
      <c r="R22" s="64">
        <v>0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0</v>
      </c>
      <c r="Y22" s="64">
        <v>0</v>
      </c>
      <c r="Z22" s="64">
        <v>0</v>
      </c>
      <c r="AA22" s="64">
        <v>0</v>
      </c>
      <c r="AB22" s="64">
        <v>28</v>
      </c>
      <c r="AC22" s="64">
        <v>0</v>
      </c>
      <c r="AD22" s="64">
        <v>0</v>
      </c>
      <c r="AE22" s="64">
        <v>0</v>
      </c>
      <c r="AF22" s="64">
        <v>0</v>
      </c>
      <c r="AG22" s="64">
        <v>0</v>
      </c>
      <c r="AH22" s="51"/>
      <c r="AI22" s="68"/>
      <c r="AJ22" s="52"/>
      <c r="AK22" s="52"/>
      <c r="AL22" s="52"/>
      <c r="AM22" s="52"/>
      <c r="AN22" s="52"/>
    </row>
    <row r="23" spans="1:40" s="73" customFormat="1" ht="96" customHeight="1" x14ac:dyDescent="0.25">
      <c r="A23" s="41" t="s">
        <v>42</v>
      </c>
      <c r="B23" s="58" t="s">
        <v>43</v>
      </c>
      <c r="C23" s="42" t="s">
        <v>28</v>
      </c>
      <c r="D23" s="43">
        <f>D24</f>
        <v>257.3</v>
      </c>
      <c r="E23" s="43">
        <f>E24</f>
        <v>0</v>
      </c>
      <c r="F23" s="43">
        <f t="shared" si="10"/>
        <v>6.32</v>
      </c>
      <c r="G23" s="43">
        <f t="shared" si="10"/>
        <v>6.32</v>
      </c>
      <c r="H23" s="43">
        <f t="shared" si="5"/>
        <v>2.4562767197823554</v>
      </c>
      <c r="I23" s="43">
        <f t="shared" si="6"/>
        <v>0</v>
      </c>
      <c r="J23" s="44">
        <f t="shared" ref="J23:AG23" si="12">J24</f>
        <v>0</v>
      </c>
      <c r="K23" s="44">
        <f t="shared" si="12"/>
        <v>0</v>
      </c>
      <c r="L23" s="44">
        <f t="shared" si="12"/>
        <v>6.3179999999999996</v>
      </c>
      <c r="M23" s="44">
        <v>8.35</v>
      </c>
      <c r="N23" s="44">
        <f t="shared" si="12"/>
        <v>6.3179999999999996</v>
      </c>
      <c r="O23" s="44">
        <f t="shared" si="12"/>
        <v>0</v>
      </c>
      <c r="P23" s="44">
        <f t="shared" si="12"/>
        <v>6.3179999999999996</v>
      </c>
      <c r="Q23" s="44">
        <f t="shared" si="12"/>
        <v>0</v>
      </c>
      <c r="R23" s="44">
        <f t="shared" si="12"/>
        <v>6.3179999999999996</v>
      </c>
      <c r="S23" s="44">
        <f t="shared" si="12"/>
        <v>0</v>
      </c>
      <c r="T23" s="44">
        <f t="shared" si="12"/>
        <v>6.3179999999999996</v>
      </c>
      <c r="U23" s="44">
        <f t="shared" si="12"/>
        <v>0</v>
      </c>
      <c r="V23" s="44">
        <f t="shared" si="12"/>
        <v>6.3179999999999996</v>
      </c>
      <c r="W23" s="44">
        <f t="shared" si="12"/>
        <v>0</v>
      </c>
      <c r="X23" s="44">
        <f t="shared" si="12"/>
        <v>6.3179999999999996</v>
      </c>
      <c r="Y23" s="44">
        <f t="shared" si="12"/>
        <v>0</v>
      </c>
      <c r="Z23" s="44">
        <f t="shared" si="12"/>
        <v>6.3179999999999996</v>
      </c>
      <c r="AA23" s="44">
        <f t="shared" si="12"/>
        <v>0</v>
      </c>
      <c r="AB23" s="44">
        <f t="shared" si="12"/>
        <v>189.41800000000001</v>
      </c>
      <c r="AC23" s="44">
        <f t="shared" si="12"/>
        <v>0</v>
      </c>
      <c r="AD23" s="44">
        <f t="shared" si="12"/>
        <v>6.3179999999999996</v>
      </c>
      <c r="AE23" s="44">
        <f t="shared" si="12"/>
        <v>0</v>
      </c>
      <c r="AF23" s="44">
        <f t="shared" si="12"/>
        <v>11.02</v>
      </c>
      <c r="AG23" s="44">
        <f t="shared" si="12"/>
        <v>0</v>
      </c>
      <c r="AH23" s="67"/>
      <c r="AI23" s="68"/>
      <c r="AJ23" s="46"/>
      <c r="AK23" s="46"/>
      <c r="AL23" s="46"/>
      <c r="AM23" s="46"/>
      <c r="AN23" s="46"/>
    </row>
    <row r="24" spans="1:40" s="53" customFormat="1" ht="107.25" customHeight="1" x14ac:dyDescent="0.25">
      <c r="A24" s="70"/>
      <c r="B24" s="71"/>
      <c r="C24" s="50" t="s">
        <v>31</v>
      </c>
      <c r="D24" s="63">
        <f>SUM(J24,L24,N24,P24,R24,T24,V24,X24,Z24,AB24,AD24,AF24)</f>
        <v>257.3</v>
      </c>
      <c r="E24" s="63">
        <f>J24</f>
        <v>0</v>
      </c>
      <c r="F24" s="63">
        <f>G24</f>
        <v>6.32</v>
      </c>
      <c r="G24" s="63">
        <f>SUM(K24,M24,O24,Q24,S24,U24,W24,Y24,AA24,AC24,AE24,AG24)</f>
        <v>6.32</v>
      </c>
      <c r="H24" s="63">
        <f t="shared" si="5"/>
        <v>2.4562767197823554</v>
      </c>
      <c r="I24" s="63">
        <f t="shared" si="6"/>
        <v>0</v>
      </c>
      <c r="J24" s="64">
        <v>0</v>
      </c>
      <c r="K24" s="64">
        <v>0</v>
      </c>
      <c r="L24" s="64">
        <v>6.3179999999999996</v>
      </c>
      <c r="M24" s="64">
        <v>6.32</v>
      </c>
      <c r="N24" s="64">
        <v>6.3179999999999996</v>
      </c>
      <c r="O24" s="64">
        <v>0</v>
      </c>
      <c r="P24" s="64">
        <v>6.3179999999999996</v>
      </c>
      <c r="Q24" s="64">
        <v>0</v>
      </c>
      <c r="R24" s="64">
        <v>6.3179999999999996</v>
      </c>
      <c r="S24" s="64">
        <v>0</v>
      </c>
      <c r="T24" s="64">
        <v>6.3179999999999996</v>
      </c>
      <c r="U24" s="64">
        <v>0</v>
      </c>
      <c r="V24" s="64">
        <v>6.3179999999999996</v>
      </c>
      <c r="W24" s="64">
        <v>0</v>
      </c>
      <c r="X24" s="64">
        <v>6.3179999999999996</v>
      </c>
      <c r="Y24" s="64">
        <v>0</v>
      </c>
      <c r="Z24" s="64">
        <v>6.3179999999999996</v>
      </c>
      <c r="AA24" s="64">
        <v>0</v>
      </c>
      <c r="AB24" s="64">
        <v>189.41800000000001</v>
      </c>
      <c r="AC24" s="64">
        <v>0</v>
      </c>
      <c r="AD24" s="64">
        <v>6.3179999999999996</v>
      </c>
      <c r="AE24" s="64">
        <v>0</v>
      </c>
      <c r="AF24" s="64">
        <v>11.02</v>
      </c>
      <c r="AG24" s="64">
        <v>0</v>
      </c>
      <c r="AH24" s="51"/>
      <c r="AI24" s="68"/>
      <c r="AJ24" s="52"/>
      <c r="AK24" s="52"/>
      <c r="AL24" s="52"/>
      <c r="AM24" s="52"/>
      <c r="AN24" s="52"/>
    </row>
    <row r="25" spans="1:40" s="75" customFormat="1" ht="97.5" customHeight="1" x14ac:dyDescent="0.25">
      <c r="A25" s="41" t="s">
        <v>44</v>
      </c>
      <c r="B25" s="58" t="s">
        <v>45</v>
      </c>
      <c r="C25" s="42" t="s">
        <v>28</v>
      </c>
      <c r="D25" s="43">
        <f>D26</f>
        <v>518.1</v>
      </c>
      <c r="E25" s="43">
        <f t="shared" si="10"/>
        <v>291</v>
      </c>
      <c r="F25" s="43">
        <f t="shared" si="10"/>
        <v>165</v>
      </c>
      <c r="G25" s="43">
        <f t="shared" si="10"/>
        <v>165</v>
      </c>
      <c r="H25" s="43">
        <f t="shared" si="5"/>
        <v>31.847133757961782</v>
      </c>
      <c r="I25" s="43">
        <f t="shared" si="6"/>
        <v>56.701030927835049</v>
      </c>
      <c r="J25" s="44">
        <f t="shared" ref="J25:AG27" si="13">J26</f>
        <v>291</v>
      </c>
      <c r="K25" s="44">
        <f t="shared" si="13"/>
        <v>165</v>
      </c>
      <c r="L25" s="44">
        <f t="shared" si="13"/>
        <v>0</v>
      </c>
      <c r="M25" s="44">
        <f t="shared" si="13"/>
        <v>0</v>
      </c>
      <c r="N25" s="44">
        <f t="shared" si="13"/>
        <v>60</v>
      </c>
      <c r="O25" s="44">
        <f t="shared" si="13"/>
        <v>0</v>
      </c>
      <c r="P25" s="44">
        <f t="shared" si="13"/>
        <v>167.1</v>
      </c>
      <c r="Q25" s="44">
        <f t="shared" si="13"/>
        <v>0</v>
      </c>
      <c r="R25" s="44">
        <f t="shared" si="13"/>
        <v>0</v>
      </c>
      <c r="S25" s="44">
        <f t="shared" si="13"/>
        <v>0</v>
      </c>
      <c r="T25" s="44">
        <f t="shared" si="13"/>
        <v>0</v>
      </c>
      <c r="U25" s="44">
        <f t="shared" si="13"/>
        <v>0</v>
      </c>
      <c r="V25" s="44">
        <f t="shared" si="13"/>
        <v>0</v>
      </c>
      <c r="W25" s="44">
        <f t="shared" si="13"/>
        <v>0</v>
      </c>
      <c r="X25" s="44">
        <f t="shared" si="13"/>
        <v>0</v>
      </c>
      <c r="Y25" s="44">
        <f t="shared" si="13"/>
        <v>0</v>
      </c>
      <c r="Z25" s="44">
        <f t="shared" si="13"/>
        <v>0</v>
      </c>
      <c r="AA25" s="44">
        <f t="shared" si="13"/>
        <v>0</v>
      </c>
      <c r="AB25" s="44">
        <f t="shared" si="13"/>
        <v>0</v>
      </c>
      <c r="AC25" s="44">
        <f t="shared" si="13"/>
        <v>0</v>
      </c>
      <c r="AD25" s="44">
        <f t="shared" si="13"/>
        <v>0</v>
      </c>
      <c r="AE25" s="44">
        <f t="shared" si="13"/>
        <v>0</v>
      </c>
      <c r="AF25" s="44">
        <f t="shared" si="13"/>
        <v>0</v>
      </c>
      <c r="AG25" s="44">
        <f t="shared" si="13"/>
        <v>0</v>
      </c>
      <c r="AH25" s="74"/>
      <c r="AI25" s="68"/>
      <c r="AJ25" s="46"/>
      <c r="AK25" s="46"/>
      <c r="AL25" s="46"/>
      <c r="AM25" s="46"/>
      <c r="AN25" s="46"/>
    </row>
    <row r="26" spans="1:40" s="53" customFormat="1" ht="58.5" customHeight="1" x14ac:dyDescent="0.25">
      <c r="A26" s="70"/>
      <c r="B26" s="71"/>
      <c r="C26" s="50" t="s">
        <v>31</v>
      </c>
      <c r="D26" s="63">
        <f>SUM(J26,L26,N26,P26,R26,T26,V26,X26,Z26,AB26,AD26,AF26)</f>
        <v>518.1</v>
      </c>
      <c r="E26" s="63">
        <f>J26</f>
        <v>291</v>
      </c>
      <c r="F26" s="63">
        <f>G26</f>
        <v>165</v>
      </c>
      <c r="G26" s="63">
        <f>SUM(K26,M26,O26,Q26,S26,U26,W26,Y26,AA26,AC26,AE26,AG26)</f>
        <v>165</v>
      </c>
      <c r="H26" s="63">
        <f t="shared" si="5"/>
        <v>31.847133757961782</v>
      </c>
      <c r="I26" s="63">
        <f t="shared" si="6"/>
        <v>56.701030927835049</v>
      </c>
      <c r="J26" s="64">
        <v>291</v>
      </c>
      <c r="K26" s="64">
        <v>165</v>
      </c>
      <c r="L26" s="64">
        <v>0</v>
      </c>
      <c r="M26" s="64">
        <v>0</v>
      </c>
      <c r="N26" s="64">
        <v>60</v>
      </c>
      <c r="O26" s="64">
        <v>0</v>
      </c>
      <c r="P26" s="64">
        <v>167.1</v>
      </c>
      <c r="Q26" s="64">
        <v>0</v>
      </c>
      <c r="R26" s="64">
        <v>0</v>
      </c>
      <c r="S26" s="64">
        <v>0</v>
      </c>
      <c r="T26" s="64">
        <v>0</v>
      </c>
      <c r="U26" s="64">
        <v>0</v>
      </c>
      <c r="V26" s="64">
        <v>0</v>
      </c>
      <c r="W26" s="64">
        <v>0</v>
      </c>
      <c r="X26" s="64">
        <v>0</v>
      </c>
      <c r="Y26" s="64">
        <v>0</v>
      </c>
      <c r="Z26" s="64">
        <v>0</v>
      </c>
      <c r="AA26" s="64">
        <v>0</v>
      </c>
      <c r="AB26" s="64">
        <v>0</v>
      </c>
      <c r="AC26" s="64">
        <v>0</v>
      </c>
      <c r="AD26" s="64">
        <v>0</v>
      </c>
      <c r="AE26" s="64">
        <v>0</v>
      </c>
      <c r="AF26" s="64">
        <v>0</v>
      </c>
      <c r="AG26" s="64">
        <v>0</v>
      </c>
      <c r="AH26" s="76"/>
      <c r="AI26" s="68"/>
      <c r="AJ26" s="52"/>
      <c r="AK26" s="52"/>
      <c r="AL26" s="52"/>
      <c r="AM26" s="52"/>
      <c r="AN26" s="52"/>
    </row>
    <row r="27" spans="1:40" s="75" customFormat="1" ht="97.5" customHeight="1" x14ac:dyDescent="0.25">
      <c r="A27" s="41" t="s">
        <v>46</v>
      </c>
      <c r="B27" s="58" t="s">
        <v>47</v>
      </c>
      <c r="C27" s="42" t="s">
        <v>28</v>
      </c>
      <c r="D27" s="43">
        <f>D28</f>
        <v>10074.6</v>
      </c>
      <c r="E27" s="43">
        <f t="shared" si="10"/>
        <v>7835.8</v>
      </c>
      <c r="F27" s="43">
        <f t="shared" si="10"/>
        <v>10074.6</v>
      </c>
      <c r="G27" s="43">
        <f t="shared" si="10"/>
        <v>10074.6</v>
      </c>
      <c r="H27" s="43">
        <f t="shared" si="5"/>
        <v>100</v>
      </c>
      <c r="I27" s="43">
        <f t="shared" si="6"/>
        <v>128.57142857142858</v>
      </c>
      <c r="J27" s="44">
        <f t="shared" si="13"/>
        <v>7835.8</v>
      </c>
      <c r="K27" s="44">
        <f t="shared" si="13"/>
        <v>7835.8</v>
      </c>
      <c r="L27" s="44">
        <f t="shared" si="13"/>
        <v>2238.8000000000002</v>
      </c>
      <c r="M27" s="44">
        <f t="shared" si="13"/>
        <v>2238.8000000000002</v>
      </c>
      <c r="N27" s="44">
        <f t="shared" si="13"/>
        <v>0</v>
      </c>
      <c r="O27" s="44">
        <f t="shared" si="13"/>
        <v>0</v>
      </c>
      <c r="P27" s="44">
        <f t="shared" si="13"/>
        <v>0</v>
      </c>
      <c r="Q27" s="44">
        <f t="shared" si="13"/>
        <v>0</v>
      </c>
      <c r="R27" s="44">
        <f t="shared" si="13"/>
        <v>0</v>
      </c>
      <c r="S27" s="44">
        <f t="shared" si="13"/>
        <v>0</v>
      </c>
      <c r="T27" s="44">
        <f t="shared" si="13"/>
        <v>0</v>
      </c>
      <c r="U27" s="44">
        <f t="shared" si="13"/>
        <v>0</v>
      </c>
      <c r="V27" s="44">
        <f t="shared" si="13"/>
        <v>0</v>
      </c>
      <c r="W27" s="44">
        <f t="shared" si="13"/>
        <v>0</v>
      </c>
      <c r="X27" s="44">
        <f t="shared" si="13"/>
        <v>0</v>
      </c>
      <c r="Y27" s="44">
        <f t="shared" si="13"/>
        <v>0</v>
      </c>
      <c r="Z27" s="44">
        <f t="shared" si="13"/>
        <v>0</v>
      </c>
      <c r="AA27" s="44">
        <f t="shared" si="13"/>
        <v>0</v>
      </c>
      <c r="AB27" s="44">
        <f t="shared" si="13"/>
        <v>0</v>
      </c>
      <c r="AC27" s="44">
        <f t="shared" si="13"/>
        <v>0</v>
      </c>
      <c r="AD27" s="44">
        <f t="shared" si="13"/>
        <v>0</v>
      </c>
      <c r="AE27" s="44">
        <f t="shared" si="13"/>
        <v>0</v>
      </c>
      <c r="AF27" s="44">
        <f t="shared" si="13"/>
        <v>0</v>
      </c>
      <c r="AG27" s="44">
        <f t="shared" si="13"/>
        <v>0</v>
      </c>
      <c r="AH27" s="74"/>
      <c r="AI27" s="68"/>
      <c r="AJ27" s="46"/>
      <c r="AK27" s="46"/>
      <c r="AL27" s="46"/>
      <c r="AM27" s="46"/>
      <c r="AN27" s="46"/>
    </row>
    <row r="28" spans="1:40" s="53" customFormat="1" ht="58.5" customHeight="1" x14ac:dyDescent="0.25">
      <c r="A28" s="70"/>
      <c r="B28" s="71"/>
      <c r="C28" s="50" t="s">
        <v>31</v>
      </c>
      <c r="D28" s="63">
        <f>SUM(J28,L28,N28,P28,R28,T28,V28,X28,Z28,AB28,AD28,AF28)</f>
        <v>10074.6</v>
      </c>
      <c r="E28" s="63">
        <f>J28</f>
        <v>7835.8</v>
      </c>
      <c r="F28" s="63">
        <f>G28</f>
        <v>10074.6</v>
      </c>
      <c r="G28" s="63">
        <f>SUM(K28,M28,O28,Q28,S28,U28,W28,Y28,AA28,AC28,AE28,AG28)</f>
        <v>10074.6</v>
      </c>
      <c r="H28" s="63">
        <f t="shared" si="5"/>
        <v>100</v>
      </c>
      <c r="I28" s="63">
        <f t="shared" si="6"/>
        <v>128.57142857142858</v>
      </c>
      <c r="J28" s="64">
        <v>7835.8</v>
      </c>
      <c r="K28" s="64">
        <v>7835.8</v>
      </c>
      <c r="L28" s="64">
        <v>2238.8000000000002</v>
      </c>
      <c r="M28" s="64">
        <v>2238.8000000000002</v>
      </c>
      <c r="N28" s="64">
        <v>0</v>
      </c>
      <c r="O28" s="64">
        <v>0</v>
      </c>
      <c r="P28" s="64">
        <v>0</v>
      </c>
      <c r="Q28" s="64">
        <v>0</v>
      </c>
      <c r="R28" s="64">
        <v>0</v>
      </c>
      <c r="S28" s="64">
        <v>0</v>
      </c>
      <c r="T28" s="64">
        <v>0</v>
      </c>
      <c r="U28" s="64">
        <v>0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0</v>
      </c>
      <c r="AD28" s="64">
        <v>0</v>
      </c>
      <c r="AE28" s="64">
        <v>0</v>
      </c>
      <c r="AF28" s="64">
        <v>0</v>
      </c>
      <c r="AG28" s="64">
        <v>0</v>
      </c>
      <c r="AH28" s="76"/>
      <c r="AI28" s="68"/>
      <c r="AJ28" s="52"/>
      <c r="AK28" s="52"/>
      <c r="AL28" s="52"/>
      <c r="AM28" s="52"/>
      <c r="AN28" s="52"/>
    </row>
    <row r="29" spans="1:40" s="53" customFormat="1" ht="18.75" customHeight="1" x14ac:dyDescent="0.25">
      <c r="A29" s="54" t="s">
        <v>48</v>
      </c>
      <c r="B29" s="55" t="s">
        <v>49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7"/>
      <c r="AH29" s="51"/>
      <c r="AI29" s="52"/>
      <c r="AJ29" s="52"/>
      <c r="AK29" s="52"/>
      <c r="AL29" s="52"/>
      <c r="AM29" s="52"/>
      <c r="AN29" s="52"/>
    </row>
    <row r="30" spans="1:40" s="77" customFormat="1" ht="63.75" customHeight="1" x14ac:dyDescent="0.25">
      <c r="A30" s="41" t="s">
        <v>50</v>
      </c>
      <c r="B30" s="58" t="s">
        <v>51</v>
      </c>
      <c r="C30" s="42" t="s">
        <v>28</v>
      </c>
      <c r="D30" s="43">
        <f>D31</f>
        <v>150.40430000000001</v>
      </c>
      <c r="E30" s="43">
        <f t="shared" si="10"/>
        <v>0</v>
      </c>
      <c r="F30" s="43">
        <f>F31</f>
        <v>0</v>
      </c>
      <c r="G30" s="43">
        <f t="shared" si="10"/>
        <v>0</v>
      </c>
      <c r="H30" s="43">
        <f t="shared" ref="H30:H37" si="14">IFERROR(G30/D30*100,0)</f>
        <v>0</v>
      </c>
      <c r="I30" s="43">
        <f t="shared" ref="I30:I37" si="15">IFERROR(G30/E30*100,0)</f>
        <v>0</v>
      </c>
      <c r="J30" s="44">
        <f t="shared" ref="J30:AG30" si="16">J31</f>
        <v>0</v>
      </c>
      <c r="K30" s="44">
        <f t="shared" si="16"/>
        <v>0</v>
      </c>
      <c r="L30" s="44">
        <f t="shared" si="16"/>
        <v>0</v>
      </c>
      <c r="M30" s="44">
        <f t="shared" si="16"/>
        <v>0</v>
      </c>
      <c r="N30" s="44">
        <f t="shared" si="16"/>
        <v>150.4</v>
      </c>
      <c r="O30" s="44">
        <f t="shared" si="16"/>
        <v>0</v>
      </c>
      <c r="P30" s="44">
        <f t="shared" si="16"/>
        <v>4.3E-3</v>
      </c>
      <c r="Q30" s="44">
        <f t="shared" si="16"/>
        <v>0</v>
      </c>
      <c r="R30" s="44">
        <f t="shared" si="16"/>
        <v>0</v>
      </c>
      <c r="S30" s="44">
        <f t="shared" si="16"/>
        <v>0</v>
      </c>
      <c r="T30" s="44">
        <f t="shared" si="16"/>
        <v>0</v>
      </c>
      <c r="U30" s="44">
        <f t="shared" si="16"/>
        <v>0</v>
      </c>
      <c r="V30" s="44">
        <f t="shared" si="16"/>
        <v>0</v>
      </c>
      <c r="W30" s="44">
        <f t="shared" si="16"/>
        <v>0</v>
      </c>
      <c r="X30" s="44">
        <f t="shared" si="16"/>
        <v>0</v>
      </c>
      <c r="Y30" s="44">
        <f t="shared" si="16"/>
        <v>0</v>
      </c>
      <c r="Z30" s="44">
        <f t="shared" si="16"/>
        <v>0</v>
      </c>
      <c r="AA30" s="44">
        <f t="shared" si="16"/>
        <v>0</v>
      </c>
      <c r="AB30" s="44">
        <f t="shared" si="16"/>
        <v>0</v>
      </c>
      <c r="AC30" s="44">
        <f t="shared" si="16"/>
        <v>0</v>
      </c>
      <c r="AD30" s="44">
        <f t="shared" si="16"/>
        <v>0</v>
      </c>
      <c r="AE30" s="44">
        <f t="shared" si="16"/>
        <v>0</v>
      </c>
      <c r="AF30" s="44">
        <f t="shared" si="16"/>
        <v>0</v>
      </c>
      <c r="AG30" s="44">
        <f t="shared" si="16"/>
        <v>0</v>
      </c>
      <c r="AH30" s="67"/>
      <c r="AI30" s="68"/>
      <c r="AJ30" s="46"/>
      <c r="AK30" s="46"/>
      <c r="AL30" s="46"/>
      <c r="AM30" s="46"/>
      <c r="AN30" s="46"/>
    </row>
    <row r="31" spans="1:40" s="53" customFormat="1" ht="61.5" customHeight="1" x14ac:dyDescent="0.25">
      <c r="A31" s="70"/>
      <c r="B31" s="71"/>
      <c r="C31" s="50" t="s">
        <v>31</v>
      </c>
      <c r="D31" s="63">
        <f>SUM(J31,L31,N31,P31,R31,T31,V31,X31,Z31,AB31,AD31,AF31)</f>
        <v>150.40430000000001</v>
      </c>
      <c r="E31" s="63">
        <f>J31</f>
        <v>0</v>
      </c>
      <c r="F31" s="63">
        <f>G31</f>
        <v>0</v>
      </c>
      <c r="G31" s="63">
        <f>SUM(K31,M31,O31,Q31,S31,U31,W31,Y31,AA31,AC31,AE31,AG31)</f>
        <v>0</v>
      </c>
      <c r="H31" s="63">
        <f t="shared" si="14"/>
        <v>0</v>
      </c>
      <c r="I31" s="63">
        <f t="shared" si="15"/>
        <v>0</v>
      </c>
      <c r="J31" s="64">
        <v>0</v>
      </c>
      <c r="K31" s="64">
        <v>0</v>
      </c>
      <c r="L31" s="64">
        <v>0</v>
      </c>
      <c r="M31" s="64">
        <v>0</v>
      </c>
      <c r="N31" s="64">
        <v>150.4</v>
      </c>
      <c r="O31" s="64">
        <v>0</v>
      </c>
      <c r="P31" s="64">
        <v>4.3E-3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0</v>
      </c>
      <c r="AA31" s="64">
        <v>0</v>
      </c>
      <c r="AB31" s="64">
        <v>0</v>
      </c>
      <c r="AC31" s="64">
        <v>0</v>
      </c>
      <c r="AD31" s="64">
        <v>0</v>
      </c>
      <c r="AE31" s="64">
        <v>0</v>
      </c>
      <c r="AF31" s="64">
        <v>0</v>
      </c>
      <c r="AG31" s="64">
        <v>0</v>
      </c>
      <c r="AH31" s="51"/>
      <c r="AI31" s="68"/>
      <c r="AJ31" s="52"/>
      <c r="AK31" s="52"/>
      <c r="AL31" s="52"/>
      <c r="AM31" s="52"/>
      <c r="AN31" s="52"/>
    </row>
    <row r="32" spans="1:40" s="78" customFormat="1" ht="67.5" customHeight="1" x14ac:dyDescent="0.25">
      <c r="A32" s="41" t="s">
        <v>52</v>
      </c>
      <c r="B32" s="58" t="s">
        <v>53</v>
      </c>
      <c r="C32" s="42" t="s">
        <v>28</v>
      </c>
      <c r="D32" s="43">
        <f>D33</f>
        <v>97.596999999999994</v>
      </c>
      <c r="E32" s="43">
        <f t="shared" si="10"/>
        <v>0</v>
      </c>
      <c r="F32" s="43">
        <f t="shared" si="10"/>
        <v>5.42</v>
      </c>
      <c r="G32" s="43">
        <f t="shared" si="10"/>
        <v>5.42</v>
      </c>
      <c r="H32" s="43">
        <f t="shared" si="14"/>
        <v>5.5534493888131813</v>
      </c>
      <c r="I32" s="43">
        <f t="shared" si="15"/>
        <v>0</v>
      </c>
      <c r="J32" s="44">
        <f t="shared" ref="J32:AG32" si="17">J33</f>
        <v>0</v>
      </c>
      <c r="K32" s="44">
        <f t="shared" si="17"/>
        <v>0</v>
      </c>
      <c r="L32" s="44">
        <f t="shared" si="17"/>
        <v>5.423</v>
      </c>
      <c r="M32" s="44">
        <f t="shared" si="17"/>
        <v>5.42</v>
      </c>
      <c r="N32" s="44">
        <f t="shared" si="17"/>
        <v>5.423</v>
      </c>
      <c r="O32" s="44">
        <f t="shared" si="17"/>
        <v>0</v>
      </c>
      <c r="P32" s="44">
        <f t="shared" si="17"/>
        <v>10.845000000000001</v>
      </c>
      <c r="Q32" s="44">
        <f t="shared" si="17"/>
        <v>0</v>
      </c>
      <c r="R32" s="44">
        <f t="shared" si="17"/>
        <v>10.845000000000001</v>
      </c>
      <c r="S32" s="44">
        <f t="shared" si="17"/>
        <v>0</v>
      </c>
      <c r="T32" s="44">
        <f t="shared" si="17"/>
        <v>10.845000000000001</v>
      </c>
      <c r="U32" s="44">
        <f t="shared" si="17"/>
        <v>0</v>
      </c>
      <c r="V32" s="44">
        <f t="shared" si="17"/>
        <v>10.845000000000001</v>
      </c>
      <c r="W32" s="44">
        <f t="shared" si="17"/>
        <v>0</v>
      </c>
      <c r="X32" s="44">
        <f t="shared" si="17"/>
        <v>10.845000000000001</v>
      </c>
      <c r="Y32" s="44">
        <f t="shared" si="17"/>
        <v>0</v>
      </c>
      <c r="Z32" s="44">
        <f t="shared" si="17"/>
        <v>5.4219999999999997</v>
      </c>
      <c r="AA32" s="44">
        <f t="shared" si="17"/>
        <v>0</v>
      </c>
      <c r="AB32" s="44">
        <f t="shared" si="17"/>
        <v>5.4219999999999997</v>
      </c>
      <c r="AC32" s="44">
        <f t="shared" si="17"/>
        <v>0</v>
      </c>
      <c r="AD32" s="44">
        <f t="shared" si="17"/>
        <v>5.4219999999999997</v>
      </c>
      <c r="AE32" s="44">
        <f t="shared" si="17"/>
        <v>0</v>
      </c>
      <c r="AF32" s="44">
        <f t="shared" si="17"/>
        <v>16.260000000000002</v>
      </c>
      <c r="AG32" s="44">
        <f t="shared" si="17"/>
        <v>0</v>
      </c>
      <c r="AH32" s="67"/>
      <c r="AI32" s="68"/>
      <c r="AJ32" s="46"/>
      <c r="AK32" s="46"/>
      <c r="AL32" s="46"/>
      <c r="AM32" s="46"/>
      <c r="AN32" s="46"/>
    </row>
    <row r="33" spans="1:40 16384:16384" s="53" customFormat="1" ht="43.5" customHeight="1" x14ac:dyDescent="0.25">
      <c r="A33" s="70"/>
      <c r="B33" s="71"/>
      <c r="C33" s="50" t="s">
        <v>31</v>
      </c>
      <c r="D33" s="63">
        <f>SUM(J33,L33,N33,P33,R33,T33,V33,X33,Z33,AB33,AD33,AF33)</f>
        <v>97.596999999999994</v>
      </c>
      <c r="E33" s="63">
        <f>J33</f>
        <v>0</v>
      </c>
      <c r="F33" s="63">
        <f>G33</f>
        <v>5.42</v>
      </c>
      <c r="G33" s="63">
        <f>SUM(K33,M33,O33,Q33,S33,U33,W33,Y33,AA33,AC33,AE33,AG33)</f>
        <v>5.42</v>
      </c>
      <c r="H33" s="63">
        <f t="shared" si="14"/>
        <v>5.5534493888131813</v>
      </c>
      <c r="I33" s="63">
        <f t="shared" si="15"/>
        <v>0</v>
      </c>
      <c r="J33" s="64">
        <v>0</v>
      </c>
      <c r="K33" s="64">
        <v>0</v>
      </c>
      <c r="L33" s="64">
        <v>5.423</v>
      </c>
      <c r="M33" s="64">
        <v>5.42</v>
      </c>
      <c r="N33" s="64">
        <v>5.423</v>
      </c>
      <c r="O33" s="64">
        <v>0</v>
      </c>
      <c r="P33" s="64">
        <v>10.845000000000001</v>
      </c>
      <c r="Q33" s="64">
        <v>0</v>
      </c>
      <c r="R33" s="64">
        <v>10.845000000000001</v>
      </c>
      <c r="S33" s="64">
        <v>0</v>
      </c>
      <c r="T33" s="64">
        <v>10.845000000000001</v>
      </c>
      <c r="U33" s="64">
        <v>0</v>
      </c>
      <c r="V33" s="64">
        <v>10.845000000000001</v>
      </c>
      <c r="W33" s="64">
        <v>0</v>
      </c>
      <c r="X33" s="64">
        <v>10.845000000000001</v>
      </c>
      <c r="Y33" s="64">
        <v>0</v>
      </c>
      <c r="Z33" s="64">
        <v>5.4219999999999997</v>
      </c>
      <c r="AA33" s="64">
        <v>0</v>
      </c>
      <c r="AB33" s="64">
        <v>5.4219999999999997</v>
      </c>
      <c r="AC33" s="64">
        <v>0</v>
      </c>
      <c r="AD33" s="64">
        <v>5.4219999999999997</v>
      </c>
      <c r="AE33" s="64">
        <v>0</v>
      </c>
      <c r="AF33" s="64">
        <v>16.260000000000002</v>
      </c>
      <c r="AG33" s="64">
        <v>0</v>
      </c>
      <c r="AH33" s="51"/>
      <c r="AI33" s="68"/>
      <c r="AJ33" s="52"/>
      <c r="AK33" s="52"/>
      <c r="AL33" s="52"/>
      <c r="AM33" s="52"/>
      <c r="AN33" s="52"/>
    </row>
    <row r="34" spans="1:40 16384:16384" s="82" customFormat="1" ht="63" customHeight="1" x14ac:dyDescent="0.25">
      <c r="A34" s="41" t="s">
        <v>54</v>
      </c>
      <c r="B34" s="58" t="s">
        <v>55</v>
      </c>
      <c r="C34" s="42" t="s">
        <v>28</v>
      </c>
      <c r="D34" s="43">
        <f>D35</f>
        <v>649.6</v>
      </c>
      <c r="E34" s="43">
        <f>E35</f>
        <v>109</v>
      </c>
      <c r="F34" s="43">
        <f t="shared" si="10"/>
        <v>109</v>
      </c>
      <c r="G34" s="43">
        <f t="shared" si="10"/>
        <v>109</v>
      </c>
      <c r="H34" s="43">
        <f t="shared" si="14"/>
        <v>16.779556650246306</v>
      </c>
      <c r="I34" s="43">
        <f t="shared" si="15"/>
        <v>100</v>
      </c>
      <c r="J34" s="44">
        <f t="shared" ref="J34:AG34" si="18">J35</f>
        <v>109</v>
      </c>
      <c r="K34" s="44">
        <f t="shared" si="18"/>
        <v>109</v>
      </c>
      <c r="L34" s="44">
        <f t="shared" si="18"/>
        <v>5.2</v>
      </c>
      <c r="M34" s="44">
        <f t="shared" si="18"/>
        <v>0</v>
      </c>
      <c r="N34" s="44">
        <f t="shared" si="18"/>
        <v>15.676</v>
      </c>
      <c r="O34" s="44">
        <f t="shared" si="18"/>
        <v>0</v>
      </c>
      <c r="P34" s="44">
        <f t="shared" si="18"/>
        <v>0</v>
      </c>
      <c r="Q34" s="44">
        <f t="shared" si="18"/>
        <v>0</v>
      </c>
      <c r="R34" s="44">
        <f t="shared" si="18"/>
        <v>0</v>
      </c>
      <c r="S34" s="44">
        <f t="shared" si="18"/>
        <v>0</v>
      </c>
      <c r="T34" s="44">
        <f t="shared" si="18"/>
        <v>8.4079999999999995</v>
      </c>
      <c r="U34" s="44">
        <f t="shared" si="18"/>
        <v>0</v>
      </c>
      <c r="V34" s="44">
        <f t="shared" si="18"/>
        <v>321.10000000000002</v>
      </c>
      <c r="W34" s="44">
        <f t="shared" si="18"/>
        <v>0</v>
      </c>
      <c r="X34" s="44">
        <f t="shared" si="18"/>
        <v>3.4</v>
      </c>
      <c r="Y34" s="44">
        <f t="shared" si="18"/>
        <v>0</v>
      </c>
      <c r="Z34" s="44">
        <f t="shared" si="18"/>
        <v>8.4079999999999995</v>
      </c>
      <c r="AA34" s="44">
        <f t="shared" si="18"/>
        <v>0</v>
      </c>
      <c r="AB34" s="44">
        <f t="shared" si="18"/>
        <v>178.40799999999999</v>
      </c>
      <c r="AC34" s="44">
        <f t="shared" si="18"/>
        <v>0</v>
      </c>
      <c r="AD34" s="44">
        <f t="shared" si="18"/>
        <v>0</v>
      </c>
      <c r="AE34" s="44">
        <f t="shared" si="18"/>
        <v>0</v>
      </c>
      <c r="AF34" s="44">
        <f t="shared" si="18"/>
        <v>0</v>
      </c>
      <c r="AG34" s="44">
        <f t="shared" si="18"/>
        <v>0</v>
      </c>
      <c r="AH34" s="79"/>
      <c r="AI34" s="80"/>
      <c r="AJ34" s="81"/>
      <c r="AK34" s="81"/>
      <c r="AL34" s="81"/>
      <c r="AM34" s="81"/>
      <c r="AN34" s="81"/>
    </row>
    <row r="35" spans="1:40 16384:16384" s="85" customFormat="1" ht="48" customHeight="1" x14ac:dyDescent="0.25">
      <c r="A35" s="70"/>
      <c r="B35" s="71"/>
      <c r="C35" s="50" t="s">
        <v>31</v>
      </c>
      <c r="D35" s="63">
        <f>SUM(J35,L35,N35,P35,R35,T35,V35,X35,Z35,AB35,AD35,AF35)</f>
        <v>649.6</v>
      </c>
      <c r="E35" s="63">
        <f>J35</f>
        <v>109</v>
      </c>
      <c r="F35" s="63">
        <f>G35</f>
        <v>109</v>
      </c>
      <c r="G35" s="63">
        <f>SUM(K35,M35,O35,Q35,S35,U35,W35,Y35,AA35,AC35,AE35,AG35)</f>
        <v>109</v>
      </c>
      <c r="H35" s="63">
        <f t="shared" si="14"/>
        <v>16.779556650246306</v>
      </c>
      <c r="I35" s="63">
        <f t="shared" si="15"/>
        <v>100</v>
      </c>
      <c r="J35" s="64">
        <v>109</v>
      </c>
      <c r="K35" s="64">
        <v>109</v>
      </c>
      <c r="L35" s="64">
        <v>5.2</v>
      </c>
      <c r="M35" s="64">
        <v>0</v>
      </c>
      <c r="N35" s="64">
        <v>15.676</v>
      </c>
      <c r="O35" s="64">
        <v>0</v>
      </c>
      <c r="P35" s="64">
        <v>0</v>
      </c>
      <c r="Q35" s="64">
        <v>0</v>
      </c>
      <c r="R35" s="64">
        <v>0</v>
      </c>
      <c r="S35" s="64">
        <v>0</v>
      </c>
      <c r="T35" s="64">
        <v>8.4079999999999995</v>
      </c>
      <c r="U35" s="64">
        <v>0</v>
      </c>
      <c r="V35" s="64">
        <v>321.10000000000002</v>
      </c>
      <c r="W35" s="64">
        <v>0</v>
      </c>
      <c r="X35" s="64">
        <v>3.4</v>
      </c>
      <c r="Y35" s="64">
        <v>0</v>
      </c>
      <c r="Z35" s="64">
        <v>8.4079999999999995</v>
      </c>
      <c r="AA35" s="64">
        <v>0</v>
      </c>
      <c r="AB35" s="64">
        <v>178.40799999999999</v>
      </c>
      <c r="AC35" s="64">
        <v>0</v>
      </c>
      <c r="AD35" s="64">
        <v>0</v>
      </c>
      <c r="AE35" s="64">
        <v>0</v>
      </c>
      <c r="AF35" s="64">
        <v>0</v>
      </c>
      <c r="AG35" s="64">
        <v>0</v>
      </c>
      <c r="AH35" s="83"/>
      <c r="AI35" s="80"/>
      <c r="AJ35" s="84"/>
      <c r="AK35" s="84"/>
      <c r="AL35" s="84"/>
      <c r="AM35" s="84"/>
      <c r="AN35" s="84"/>
    </row>
    <row r="36" spans="1:40 16384:16384" s="77" customFormat="1" ht="202.5" customHeight="1" x14ac:dyDescent="0.25">
      <c r="A36" s="41" t="s">
        <v>56</v>
      </c>
      <c r="B36" s="58" t="s">
        <v>57</v>
      </c>
      <c r="C36" s="42" t="s">
        <v>28</v>
      </c>
      <c r="D36" s="43">
        <f>D37</f>
        <v>10975.999</v>
      </c>
      <c r="E36" s="43">
        <f t="shared" si="10"/>
        <v>1230.77</v>
      </c>
      <c r="F36" s="43">
        <f t="shared" si="10"/>
        <v>1464.12</v>
      </c>
      <c r="G36" s="43">
        <f>G37</f>
        <v>1464.12</v>
      </c>
      <c r="H36" s="43">
        <f t="shared" si="14"/>
        <v>13.339286929599755</v>
      </c>
      <c r="I36" s="43">
        <f t="shared" si="15"/>
        <v>118.95967565020271</v>
      </c>
      <c r="J36" s="44">
        <f t="shared" ref="J36:AG36" si="19">J37</f>
        <v>1230.77</v>
      </c>
      <c r="K36" s="44">
        <f t="shared" si="19"/>
        <v>655.11</v>
      </c>
      <c r="L36" s="44">
        <f t="shared" si="19"/>
        <v>842.67100000000005</v>
      </c>
      <c r="M36" s="44">
        <f t="shared" si="19"/>
        <v>809.01</v>
      </c>
      <c r="N36" s="44">
        <f t="shared" si="19"/>
        <v>793.76499999999999</v>
      </c>
      <c r="O36" s="44">
        <f t="shared" si="19"/>
        <v>0</v>
      </c>
      <c r="P36" s="44">
        <f t="shared" si="19"/>
        <v>1206.155</v>
      </c>
      <c r="Q36" s="44">
        <f t="shared" si="19"/>
        <v>0</v>
      </c>
      <c r="R36" s="44">
        <f t="shared" si="19"/>
        <v>737.49300000000005</v>
      </c>
      <c r="S36" s="44">
        <f t="shared" si="19"/>
        <v>0</v>
      </c>
      <c r="T36" s="44">
        <f t="shared" si="19"/>
        <v>671.38199999999995</v>
      </c>
      <c r="U36" s="44">
        <f t="shared" si="19"/>
        <v>0</v>
      </c>
      <c r="V36" s="44">
        <f t="shared" si="19"/>
        <v>1200.232</v>
      </c>
      <c r="W36" s="44">
        <f t="shared" si="19"/>
        <v>0</v>
      </c>
      <c r="X36" s="44">
        <f t="shared" si="19"/>
        <v>737.49300000000005</v>
      </c>
      <c r="Y36" s="44">
        <f t="shared" si="19"/>
        <v>0</v>
      </c>
      <c r="Z36" s="44">
        <f t="shared" si="19"/>
        <v>671.38599999999997</v>
      </c>
      <c r="AA36" s="44">
        <f t="shared" si="19"/>
        <v>0</v>
      </c>
      <c r="AB36" s="44">
        <f t="shared" si="19"/>
        <v>1061.934</v>
      </c>
      <c r="AC36" s="44">
        <f t="shared" si="19"/>
        <v>0</v>
      </c>
      <c r="AD36" s="44">
        <f t="shared" si="19"/>
        <v>695.72699999999998</v>
      </c>
      <c r="AE36" s="44">
        <f>AE37+AE38</f>
        <v>60</v>
      </c>
      <c r="AF36" s="44">
        <f t="shared" si="19"/>
        <v>1126.991</v>
      </c>
      <c r="AG36" s="44">
        <f t="shared" si="19"/>
        <v>0</v>
      </c>
      <c r="AH36" s="59"/>
      <c r="AI36" s="68"/>
      <c r="AJ36" s="46"/>
      <c r="AK36" s="46"/>
      <c r="AL36" s="46"/>
      <c r="AM36" s="46"/>
      <c r="AN36" s="46"/>
    </row>
    <row r="37" spans="1:40 16384:16384" s="53" customFormat="1" ht="119.25" customHeight="1" x14ac:dyDescent="0.25">
      <c r="A37" s="70"/>
      <c r="B37" s="71"/>
      <c r="C37" s="50" t="s">
        <v>30</v>
      </c>
      <c r="D37" s="63">
        <f>SUM(J37,L37,N37,P37,R37,T37,V37,X37,Z37,AB37,AD37,AF37)</f>
        <v>10975.999</v>
      </c>
      <c r="E37" s="63">
        <f>J37</f>
        <v>1230.77</v>
      </c>
      <c r="F37" s="63">
        <f>G37</f>
        <v>1464.12</v>
      </c>
      <c r="G37" s="63">
        <f>SUM(K37,M37,O37,Q37,S37,U37,W37,Y37,AA37,AC37,AE37,AG37)</f>
        <v>1464.12</v>
      </c>
      <c r="H37" s="63">
        <f t="shared" si="14"/>
        <v>13.339286929599755</v>
      </c>
      <c r="I37" s="63">
        <f t="shared" si="15"/>
        <v>118.95967565020271</v>
      </c>
      <c r="J37" s="64">
        <v>1230.77</v>
      </c>
      <c r="K37" s="64">
        <v>655.11</v>
      </c>
      <c r="L37" s="64">
        <v>842.67100000000005</v>
      </c>
      <c r="M37" s="64">
        <v>809.01</v>
      </c>
      <c r="N37" s="64">
        <v>793.76499999999999</v>
      </c>
      <c r="O37" s="64">
        <v>0</v>
      </c>
      <c r="P37" s="64">
        <v>1206.155</v>
      </c>
      <c r="Q37" s="64">
        <v>0</v>
      </c>
      <c r="R37" s="64">
        <v>737.49300000000005</v>
      </c>
      <c r="S37" s="64">
        <v>0</v>
      </c>
      <c r="T37" s="64">
        <v>671.38199999999995</v>
      </c>
      <c r="U37" s="64">
        <v>0</v>
      </c>
      <c r="V37" s="64">
        <v>1200.232</v>
      </c>
      <c r="W37" s="64">
        <v>0</v>
      </c>
      <c r="X37" s="64">
        <v>737.49300000000005</v>
      </c>
      <c r="Y37" s="64">
        <v>0</v>
      </c>
      <c r="Z37" s="64">
        <v>671.38599999999997</v>
      </c>
      <c r="AA37" s="64">
        <v>0</v>
      </c>
      <c r="AB37" s="64">
        <v>1061.934</v>
      </c>
      <c r="AC37" s="64">
        <v>0</v>
      </c>
      <c r="AD37" s="64">
        <v>695.72699999999998</v>
      </c>
      <c r="AE37" s="64">
        <v>0</v>
      </c>
      <c r="AF37" s="64">
        <v>1126.991</v>
      </c>
      <c r="AG37" s="64">
        <v>0</v>
      </c>
      <c r="AH37" s="51"/>
      <c r="AI37" s="68"/>
      <c r="AJ37" s="52"/>
      <c r="AK37" s="52"/>
      <c r="AL37" s="52"/>
      <c r="AM37" s="52"/>
      <c r="AN37" s="52"/>
    </row>
    <row r="38" spans="1:40 16384:16384" s="93" customFormat="1" ht="119.25" hidden="1" customHeight="1" x14ac:dyDescent="0.25">
      <c r="A38" s="86"/>
      <c r="B38" s="87"/>
      <c r="C38" s="88" t="s">
        <v>31</v>
      </c>
      <c r="D38" s="89"/>
      <c r="E38" s="89"/>
      <c r="F38" s="89"/>
      <c r="G38" s="89"/>
      <c r="H38" s="89"/>
      <c r="I38" s="89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>
        <v>60</v>
      </c>
      <c r="AF38" s="90"/>
      <c r="AG38" s="91"/>
      <c r="AH38" s="83"/>
      <c r="AI38" s="92"/>
      <c r="XFD38" s="94"/>
    </row>
    <row r="39" spans="1:40 16384:16384" s="53" customFormat="1" ht="18.75" customHeight="1" x14ac:dyDescent="0.25">
      <c r="A39" s="54" t="s">
        <v>58</v>
      </c>
      <c r="B39" s="55" t="s">
        <v>59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7"/>
      <c r="AH39" s="51"/>
      <c r="AI39" s="52"/>
      <c r="AJ39" s="52"/>
      <c r="AK39" s="52"/>
      <c r="AL39" s="52"/>
      <c r="AM39" s="52"/>
      <c r="AN39" s="52"/>
    </row>
    <row r="40" spans="1:40 16384:16384" s="95" customFormat="1" ht="82.5" customHeight="1" x14ac:dyDescent="0.25">
      <c r="A40" s="41" t="s">
        <v>60</v>
      </c>
      <c r="B40" s="58" t="s">
        <v>61</v>
      </c>
      <c r="C40" s="42" t="s">
        <v>28</v>
      </c>
      <c r="D40" s="43">
        <f>D41</f>
        <v>6732.8989999999994</v>
      </c>
      <c r="E40" s="43">
        <f t="shared" si="10"/>
        <v>984.15700000000004</v>
      </c>
      <c r="F40" s="43">
        <f t="shared" si="10"/>
        <v>729.19</v>
      </c>
      <c r="G40" s="43">
        <f t="shared" si="10"/>
        <v>729.19</v>
      </c>
      <c r="H40" s="43">
        <f>IFERROR(G40/D40*100,0)</f>
        <v>10.830253060383054</v>
      </c>
      <c r="I40" s="43">
        <f>IFERROR(G40/E40*100,0)</f>
        <v>74.092853071207131</v>
      </c>
      <c r="J40" s="44">
        <f t="shared" ref="J40:AG40" si="20">J41</f>
        <v>984.15700000000004</v>
      </c>
      <c r="K40" s="44">
        <f t="shared" si="20"/>
        <v>418.61</v>
      </c>
      <c r="L40" s="44">
        <f t="shared" si="20"/>
        <v>510.125</v>
      </c>
      <c r="M40" s="44">
        <f t="shared" si="20"/>
        <v>310.58</v>
      </c>
      <c r="N40" s="44">
        <f t="shared" si="20"/>
        <v>457.11099999999999</v>
      </c>
      <c r="O40" s="44">
        <f t="shared" si="20"/>
        <v>0</v>
      </c>
      <c r="P40" s="44">
        <f t="shared" si="20"/>
        <v>630.57000000000005</v>
      </c>
      <c r="Q40" s="44">
        <f t="shared" si="20"/>
        <v>0</v>
      </c>
      <c r="R40" s="44">
        <f t="shared" si="20"/>
        <v>509.49599999999998</v>
      </c>
      <c r="S40" s="44">
        <f t="shared" si="20"/>
        <v>0</v>
      </c>
      <c r="T40" s="44">
        <f t="shared" si="20"/>
        <v>457.11099999999999</v>
      </c>
      <c r="U40" s="44">
        <f t="shared" si="20"/>
        <v>0</v>
      </c>
      <c r="V40" s="44">
        <f t="shared" si="20"/>
        <v>630.57000000000005</v>
      </c>
      <c r="W40" s="44">
        <f t="shared" si="20"/>
        <v>0</v>
      </c>
      <c r="X40" s="44">
        <f t="shared" si="20"/>
        <v>596.226</v>
      </c>
      <c r="Y40" s="44">
        <f t="shared" si="20"/>
        <v>0</v>
      </c>
      <c r="Z40" s="44">
        <f t="shared" si="20"/>
        <v>429.65899999999999</v>
      </c>
      <c r="AA40" s="44">
        <f t="shared" si="20"/>
        <v>0</v>
      </c>
      <c r="AB40" s="44">
        <f t="shared" si="20"/>
        <v>457.11099999999999</v>
      </c>
      <c r="AC40" s="44">
        <f t="shared" si="20"/>
        <v>0</v>
      </c>
      <c r="AD40" s="44">
        <f t="shared" si="20"/>
        <v>457.11099999999999</v>
      </c>
      <c r="AE40" s="44">
        <f t="shared" si="20"/>
        <v>0</v>
      </c>
      <c r="AF40" s="44">
        <f t="shared" si="20"/>
        <v>613.65200000000004</v>
      </c>
      <c r="AG40" s="44">
        <f t="shared" si="20"/>
        <v>0</v>
      </c>
      <c r="AH40" s="59"/>
      <c r="AI40" s="68"/>
      <c r="AJ40" s="46"/>
      <c r="AK40" s="46"/>
      <c r="AL40" s="46"/>
      <c r="AM40" s="46"/>
      <c r="AN40" s="46"/>
    </row>
    <row r="41" spans="1:40 16384:16384" s="53" customFormat="1" ht="63.75" customHeight="1" x14ac:dyDescent="0.25">
      <c r="A41" s="70"/>
      <c r="B41" s="71"/>
      <c r="C41" s="50" t="s">
        <v>31</v>
      </c>
      <c r="D41" s="63">
        <f>SUM(J41,L41,N41,P41,R41,T41,V41,X41,Z41,AB41,AD41,AF41)</f>
        <v>6732.8989999999994</v>
      </c>
      <c r="E41" s="63">
        <f>J41</f>
        <v>984.15700000000004</v>
      </c>
      <c r="F41" s="63">
        <f>G41</f>
        <v>729.19</v>
      </c>
      <c r="G41" s="63">
        <f>SUM(K41,M41,O41,Q41,S41,U41,W41,Y41,AA41,AC41,AE41,AG41)</f>
        <v>729.19</v>
      </c>
      <c r="H41" s="63">
        <f>IFERROR(G41/D41*100,0)</f>
        <v>10.830253060383054</v>
      </c>
      <c r="I41" s="63">
        <f>IFERROR(G41/E41*100,0)</f>
        <v>74.092853071207131</v>
      </c>
      <c r="J41" s="64">
        <v>984.15700000000004</v>
      </c>
      <c r="K41" s="64">
        <v>418.61</v>
      </c>
      <c r="L41" s="64">
        <v>510.125</v>
      </c>
      <c r="M41" s="64">
        <v>310.58</v>
      </c>
      <c r="N41" s="64">
        <v>457.11099999999999</v>
      </c>
      <c r="O41" s="64">
        <v>0</v>
      </c>
      <c r="P41" s="64">
        <v>630.57000000000005</v>
      </c>
      <c r="Q41" s="64">
        <v>0</v>
      </c>
      <c r="R41" s="64">
        <v>509.49599999999998</v>
      </c>
      <c r="S41" s="64">
        <v>0</v>
      </c>
      <c r="T41" s="64">
        <v>457.11099999999999</v>
      </c>
      <c r="U41" s="64">
        <v>0</v>
      </c>
      <c r="V41" s="64">
        <v>630.57000000000005</v>
      </c>
      <c r="W41" s="64">
        <v>0</v>
      </c>
      <c r="X41" s="64">
        <v>596.226</v>
      </c>
      <c r="Y41" s="64">
        <v>0</v>
      </c>
      <c r="Z41" s="64">
        <v>429.65899999999999</v>
      </c>
      <c r="AA41" s="64">
        <v>0</v>
      </c>
      <c r="AB41" s="64">
        <v>457.11099999999999</v>
      </c>
      <c r="AC41" s="64">
        <v>0</v>
      </c>
      <c r="AD41" s="64">
        <v>457.11099999999999</v>
      </c>
      <c r="AE41" s="64">
        <v>0</v>
      </c>
      <c r="AF41" s="64">
        <v>613.65200000000004</v>
      </c>
      <c r="AG41" s="64">
        <v>0</v>
      </c>
      <c r="AH41" s="51"/>
      <c r="AI41" s="68"/>
      <c r="AJ41" s="52"/>
      <c r="AK41" s="52"/>
      <c r="AL41" s="52"/>
      <c r="AM41" s="52"/>
      <c r="AN41" s="52"/>
    </row>
    <row r="42" spans="1:40 16384:16384" x14ac:dyDescent="0.25">
      <c r="A42" s="1"/>
      <c r="B42" s="1"/>
      <c r="C42" s="96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 16384:16384" x14ac:dyDescent="0.25">
      <c r="A43" s="1"/>
      <c r="B43" s="1"/>
      <c r="C43" s="96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 16384:16384" x14ac:dyDescent="0.25">
      <c r="A44" s="1"/>
      <c r="B44" s="1"/>
      <c r="C44" s="96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 16384:16384" x14ac:dyDescent="0.25">
      <c r="A45" s="1"/>
      <c r="B45" s="1"/>
      <c r="C45" s="96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 16384:16384" x14ac:dyDescent="0.25">
      <c r="A46" s="1"/>
      <c r="B46" s="1"/>
      <c r="C46" s="96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 16384:16384" x14ac:dyDescent="0.25">
      <c r="A47" s="1"/>
      <c r="B47" s="1"/>
      <c r="C47" s="96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 16384:16384" x14ac:dyDescent="0.25">
      <c r="A48" s="1"/>
      <c r="B48" s="1"/>
      <c r="C48" s="96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x14ac:dyDescent="0.25">
      <c r="A49" s="1"/>
      <c r="B49" s="1"/>
      <c r="C49" s="96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x14ac:dyDescent="0.25">
      <c r="A50" s="1"/>
      <c r="B50" s="1"/>
      <c r="C50" s="96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x14ac:dyDescent="0.25">
      <c r="A51" s="1"/>
      <c r="B51" s="1"/>
      <c r="C51" s="96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x14ac:dyDescent="0.25">
      <c r="A52" s="1"/>
      <c r="B52" s="1"/>
      <c r="C52" s="96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x14ac:dyDescent="0.25">
      <c r="A53" s="1"/>
      <c r="B53" s="1"/>
      <c r="C53" s="96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x14ac:dyDescent="0.25">
      <c r="A54" s="1"/>
      <c r="B54" s="1"/>
      <c r="C54" s="96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x14ac:dyDescent="0.25">
      <c r="A55" s="1"/>
      <c r="B55" s="1"/>
      <c r="C55" s="96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x14ac:dyDescent="0.25">
      <c r="A56" s="1"/>
      <c r="B56" s="1"/>
      <c r="C56" s="96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x14ac:dyDescent="0.25">
      <c r="A57" s="1"/>
      <c r="B57" s="1"/>
      <c r="C57" s="96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x14ac:dyDescent="0.25">
      <c r="A58" s="1"/>
      <c r="B58" s="1"/>
      <c r="C58" s="96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x14ac:dyDescent="0.25">
      <c r="A59" s="1"/>
      <c r="B59" s="1"/>
      <c r="C59" s="96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x14ac:dyDescent="0.25">
      <c r="A60" s="1"/>
      <c r="B60" s="1"/>
      <c r="C60" s="96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x14ac:dyDescent="0.25">
      <c r="A61" s="1"/>
      <c r="B61" s="1"/>
      <c r="C61" s="96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x14ac:dyDescent="0.25">
      <c r="A62" s="1"/>
      <c r="B62" s="1"/>
      <c r="C62" s="96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x14ac:dyDescent="0.25">
      <c r="A63" s="1"/>
      <c r="B63" s="1"/>
      <c r="C63" s="96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x14ac:dyDescent="0.25">
      <c r="A64" s="1"/>
      <c r="B64" s="1"/>
      <c r="C64" s="96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x14ac:dyDescent="0.25">
      <c r="A65" s="1"/>
      <c r="B65" s="1"/>
      <c r="C65" s="96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x14ac:dyDescent="0.25">
      <c r="A66" s="1"/>
      <c r="B66" s="1"/>
      <c r="C66" s="96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x14ac:dyDescent="0.25">
      <c r="A67" s="1"/>
      <c r="B67" s="1"/>
      <c r="C67" s="96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x14ac:dyDescent="0.25">
      <c r="A68" s="1"/>
      <c r="B68" s="1"/>
      <c r="C68" s="96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x14ac:dyDescent="0.25">
      <c r="A69" s="1"/>
      <c r="B69" s="1"/>
      <c r="C69" s="96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x14ac:dyDescent="0.25">
      <c r="A70" s="1"/>
      <c r="B70" s="1"/>
      <c r="C70" s="96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x14ac:dyDescent="0.25">
      <c r="A71" s="1"/>
      <c r="B71" s="1"/>
      <c r="C71" s="96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x14ac:dyDescent="0.25">
      <c r="A72" s="1"/>
      <c r="B72" s="1"/>
      <c r="C72" s="96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x14ac:dyDescent="0.25">
      <c r="A73" s="1"/>
      <c r="B73" s="1"/>
      <c r="C73" s="96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x14ac:dyDescent="0.25">
      <c r="A74" s="1"/>
      <c r="B74" s="1"/>
      <c r="C74" s="96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x14ac:dyDescent="0.25">
      <c r="A75" s="1"/>
      <c r="B75" s="1"/>
      <c r="C75" s="96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x14ac:dyDescent="0.25">
      <c r="A76" s="1"/>
      <c r="B76" s="1"/>
      <c r="C76" s="96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x14ac:dyDescent="0.25">
      <c r="A77" s="1"/>
      <c r="B77" s="1"/>
      <c r="C77" s="96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x14ac:dyDescent="0.25">
      <c r="A78" s="1"/>
      <c r="B78" s="1"/>
      <c r="C78" s="96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x14ac:dyDescent="0.25">
      <c r="A79" s="1"/>
      <c r="B79" s="1"/>
      <c r="C79" s="96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x14ac:dyDescent="0.25">
      <c r="A80" s="1"/>
      <c r="B80" s="1"/>
      <c r="C80" s="96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x14ac:dyDescent="0.25">
      <c r="A81" s="1"/>
      <c r="B81" s="1"/>
      <c r="C81" s="96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x14ac:dyDescent="0.25">
      <c r="A82" s="1"/>
      <c r="B82" s="1"/>
      <c r="C82" s="96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x14ac:dyDescent="0.25">
      <c r="A83" s="1"/>
      <c r="B83" s="1"/>
      <c r="C83" s="96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 x14ac:dyDescent="0.25">
      <c r="A84" s="1"/>
      <c r="B84" s="1"/>
      <c r="C84" s="96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x14ac:dyDescent="0.25">
      <c r="A85" s="1"/>
      <c r="B85" s="1"/>
      <c r="C85" s="96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x14ac:dyDescent="0.25">
      <c r="A86" s="1"/>
      <c r="B86" s="1"/>
      <c r="C86" s="96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x14ac:dyDescent="0.25">
      <c r="A87" s="1"/>
      <c r="B87" s="1"/>
      <c r="C87" s="96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x14ac:dyDescent="0.25">
      <c r="A88" s="1"/>
      <c r="B88" s="1"/>
      <c r="C88" s="96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x14ac:dyDescent="0.25">
      <c r="A89" s="1"/>
      <c r="B89" s="1"/>
      <c r="C89" s="96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x14ac:dyDescent="0.25">
      <c r="A90" s="1"/>
      <c r="B90" s="1"/>
      <c r="C90" s="96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x14ac:dyDescent="0.25">
      <c r="A91" s="1"/>
      <c r="B91" s="1"/>
      <c r="C91" s="96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x14ac:dyDescent="0.25">
      <c r="A92" s="1"/>
      <c r="B92" s="1"/>
      <c r="C92" s="96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x14ac:dyDescent="0.25">
      <c r="A93" s="1"/>
      <c r="B93" s="1"/>
      <c r="C93" s="96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x14ac:dyDescent="0.25">
      <c r="A94" s="1"/>
      <c r="B94" s="1"/>
      <c r="C94" s="96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x14ac:dyDescent="0.25">
      <c r="A95" s="1"/>
      <c r="B95" s="1"/>
      <c r="C95" s="96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x14ac:dyDescent="0.25">
      <c r="A96" s="1"/>
      <c r="B96" s="1"/>
      <c r="C96" s="96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x14ac:dyDescent="0.25">
      <c r="A97" s="1"/>
      <c r="B97" s="1"/>
      <c r="C97" s="96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x14ac:dyDescent="0.25">
      <c r="A98" s="1"/>
      <c r="B98" s="1"/>
      <c r="C98" s="96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x14ac:dyDescent="0.25">
      <c r="A99" s="1"/>
      <c r="B99" s="1"/>
      <c r="C99" s="96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x14ac:dyDescent="0.25">
      <c r="A100" s="1"/>
      <c r="B100" s="1"/>
      <c r="C100" s="96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x14ac:dyDescent="0.25">
      <c r="A101" s="1"/>
      <c r="B101" s="1"/>
      <c r="C101" s="96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x14ac:dyDescent="0.25">
      <c r="A102" s="1"/>
      <c r="B102" s="1"/>
      <c r="C102" s="96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x14ac:dyDescent="0.25">
      <c r="A103" s="1"/>
      <c r="B103" s="1"/>
      <c r="C103" s="96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x14ac:dyDescent="0.25">
      <c r="A104" s="1"/>
      <c r="B104" s="1"/>
      <c r="C104" s="96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x14ac:dyDescent="0.25">
      <c r="A105" s="1"/>
      <c r="B105" s="1"/>
      <c r="C105" s="96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x14ac:dyDescent="0.25">
      <c r="A106" s="1"/>
      <c r="B106" s="1"/>
      <c r="C106" s="96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x14ac:dyDescent="0.25">
      <c r="A107" s="1"/>
      <c r="B107" s="1"/>
      <c r="C107" s="96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x14ac:dyDescent="0.25">
      <c r="A108" s="1"/>
      <c r="B108" s="1"/>
      <c r="C108" s="96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x14ac:dyDescent="0.25">
      <c r="A109" s="1"/>
      <c r="B109" s="1"/>
      <c r="C109" s="96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x14ac:dyDescent="0.25">
      <c r="A110" s="1"/>
      <c r="B110" s="1"/>
      <c r="C110" s="96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x14ac:dyDescent="0.25">
      <c r="A111" s="1"/>
      <c r="B111" s="1"/>
      <c r="C111" s="96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x14ac:dyDescent="0.25">
      <c r="A112" s="1"/>
      <c r="B112" s="1"/>
      <c r="C112" s="96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x14ac:dyDescent="0.25">
      <c r="A113" s="1"/>
      <c r="B113" s="1"/>
      <c r="C113" s="96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x14ac:dyDescent="0.25">
      <c r="A114" s="1"/>
      <c r="B114" s="1"/>
      <c r="C114" s="96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x14ac:dyDescent="0.25">
      <c r="A115" s="1"/>
      <c r="B115" s="1"/>
      <c r="C115" s="96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x14ac:dyDescent="0.25">
      <c r="A116" s="1"/>
      <c r="B116" s="1"/>
      <c r="C116" s="96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x14ac:dyDescent="0.25">
      <c r="A117" s="1"/>
      <c r="B117" s="1"/>
      <c r="C117" s="96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x14ac:dyDescent="0.25">
      <c r="A118" s="1"/>
      <c r="B118" s="1"/>
      <c r="C118" s="96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x14ac:dyDescent="0.25">
      <c r="A119" s="1"/>
      <c r="B119" s="1"/>
      <c r="C119" s="96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x14ac:dyDescent="0.25">
      <c r="A120" s="1"/>
      <c r="B120" s="1"/>
      <c r="C120" s="96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x14ac:dyDescent="0.25">
      <c r="A121" s="1"/>
      <c r="B121" s="1"/>
      <c r="C121" s="96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x14ac:dyDescent="0.25">
      <c r="A122" s="1"/>
      <c r="B122" s="1"/>
      <c r="C122" s="96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x14ac:dyDescent="0.25">
      <c r="A123" s="1"/>
      <c r="B123" s="1"/>
      <c r="C123" s="96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x14ac:dyDescent="0.25">
      <c r="A124" s="1"/>
      <c r="B124" s="1"/>
      <c r="C124" s="96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x14ac:dyDescent="0.25">
      <c r="A125" s="1"/>
      <c r="B125" s="1"/>
      <c r="C125" s="96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x14ac:dyDescent="0.25">
      <c r="A126" s="1"/>
      <c r="B126" s="1"/>
      <c r="C126" s="96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x14ac:dyDescent="0.25">
      <c r="A127" s="1"/>
      <c r="B127" s="1"/>
      <c r="C127" s="96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x14ac:dyDescent="0.25">
      <c r="A128" s="1"/>
      <c r="B128" s="1"/>
      <c r="C128" s="96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x14ac:dyDescent="0.25">
      <c r="A129" s="1"/>
      <c r="B129" s="1"/>
      <c r="C129" s="96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x14ac:dyDescent="0.25">
      <c r="A130" s="1"/>
      <c r="B130" s="1"/>
      <c r="C130" s="96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x14ac:dyDescent="0.25">
      <c r="A131" s="1"/>
      <c r="B131" s="1"/>
      <c r="C131" s="96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x14ac:dyDescent="0.25">
      <c r="A132" s="1"/>
      <c r="B132" s="1"/>
      <c r="C132" s="96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x14ac:dyDescent="0.25">
      <c r="A133" s="1"/>
      <c r="B133" s="1"/>
      <c r="C133" s="96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x14ac:dyDescent="0.25">
      <c r="A134" s="1"/>
      <c r="B134" s="1"/>
      <c r="C134" s="96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x14ac:dyDescent="0.25">
      <c r="A135" s="1"/>
      <c r="B135" s="1"/>
      <c r="C135" s="96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x14ac:dyDescent="0.25">
      <c r="A136" s="1"/>
      <c r="B136" s="1"/>
      <c r="C136" s="96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x14ac:dyDescent="0.25">
      <c r="A137" s="1"/>
      <c r="B137" s="1"/>
      <c r="C137" s="96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x14ac:dyDescent="0.25">
      <c r="A138" s="1"/>
      <c r="B138" s="1"/>
      <c r="C138" s="96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x14ac:dyDescent="0.25">
      <c r="A139" s="1"/>
      <c r="B139" s="1"/>
      <c r="C139" s="96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x14ac:dyDescent="0.25">
      <c r="A140" s="1"/>
      <c r="B140" s="1"/>
      <c r="C140" s="96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x14ac:dyDescent="0.25">
      <c r="A141" s="1"/>
      <c r="B141" s="1"/>
      <c r="C141" s="96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x14ac:dyDescent="0.25">
      <c r="A142" s="1"/>
      <c r="B142" s="1"/>
      <c r="C142" s="96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x14ac:dyDescent="0.25">
      <c r="A143" s="1"/>
      <c r="B143" s="1"/>
      <c r="C143" s="96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 x14ac:dyDescent="0.25">
      <c r="A144" s="1"/>
      <c r="B144" s="1"/>
      <c r="C144" s="96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 x14ac:dyDescent="0.25">
      <c r="A145" s="1"/>
      <c r="B145" s="1"/>
      <c r="C145" s="96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x14ac:dyDescent="0.25">
      <c r="A146" s="1"/>
      <c r="B146" s="1"/>
      <c r="C146" s="96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x14ac:dyDescent="0.25">
      <c r="A147" s="1"/>
      <c r="B147" s="1"/>
      <c r="C147" s="96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x14ac:dyDescent="0.25">
      <c r="A148" s="1"/>
      <c r="B148" s="1"/>
      <c r="C148" s="96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x14ac:dyDescent="0.25">
      <c r="A149" s="1"/>
      <c r="B149" s="1"/>
      <c r="C149" s="96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x14ac:dyDescent="0.25">
      <c r="A150" s="1"/>
      <c r="B150" s="1"/>
      <c r="C150" s="96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x14ac:dyDescent="0.25">
      <c r="A151" s="1"/>
      <c r="B151" s="1"/>
      <c r="C151" s="96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x14ac:dyDescent="0.25">
      <c r="A152" s="1"/>
      <c r="B152" s="1"/>
      <c r="C152" s="96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 x14ac:dyDescent="0.25">
      <c r="A153" s="1"/>
      <c r="B153" s="1"/>
      <c r="C153" s="96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1:40" x14ac:dyDescent="0.25">
      <c r="A154" s="1"/>
      <c r="B154" s="1"/>
      <c r="C154" s="96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1:40" x14ac:dyDescent="0.25">
      <c r="A155" s="1"/>
      <c r="B155" s="1"/>
      <c r="C155" s="96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1:40" x14ac:dyDescent="0.25">
      <c r="A156" s="1"/>
      <c r="B156" s="1"/>
      <c r="C156" s="96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40" x14ac:dyDescent="0.25">
      <c r="A157" s="1"/>
      <c r="B157" s="1"/>
      <c r="C157" s="96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1:40" x14ac:dyDescent="0.25">
      <c r="A158" s="1"/>
      <c r="B158" s="1"/>
      <c r="C158" s="96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1:40" x14ac:dyDescent="0.25">
      <c r="A159" s="1"/>
      <c r="B159" s="1"/>
      <c r="C159" s="96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1:40" x14ac:dyDescent="0.25">
      <c r="A160" s="1"/>
      <c r="B160" s="1"/>
      <c r="C160" s="96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1:40" x14ac:dyDescent="0.25">
      <c r="A161" s="1"/>
      <c r="B161" s="1"/>
      <c r="C161" s="96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1:40" x14ac:dyDescent="0.25">
      <c r="A162" s="1"/>
      <c r="B162" s="1"/>
      <c r="C162" s="96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1:40" x14ac:dyDescent="0.25">
      <c r="A163" s="1"/>
      <c r="B163" s="1"/>
      <c r="C163" s="96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1:40" x14ac:dyDescent="0.25">
      <c r="A164" s="1"/>
      <c r="B164" s="1"/>
      <c r="C164" s="96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1:40" x14ac:dyDescent="0.25">
      <c r="A165" s="1"/>
      <c r="B165" s="1"/>
      <c r="C165" s="96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1:40" x14ac:dyDescent="0.25">
      <c r="A166" s="1"/>
      <c r="B166" s="1"/>
      <c r="C166" s="96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1:40" x14ac:dyDescent="0.25">
      <c r="A167" s="1"/>
      <c r="B167" s="1"/>
      <c r="C167" s="96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1:40" x14ac:dyDescent="0.25">
      <c r="A168" s="1"/>
      <c r="B168" s="1"/>
      <c r="C168" s="96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1:40" x14ac:dyDescent="0.25">
      <c r="A169" s="1"/>
      <c r="B169" s="1"/>
      <c r="C169" s="96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1:40" x14ac:dyDescent="0.25">
      <c r="A170" s="1"/>
      <c r="B170" s="1"/>
      <c r="C170" s="96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1:40" x14ac:dyDescent="0.25">
      <c r="A171" s="1"/>
      <c r="B171" s="1"/>
      <c r="C171" s="96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1:40" x14ac:dyDescent="0.25">
      <c r="A172" s="1"/>
      <c r="B172" s="1"/>
      <c r="C172" s="96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1:40" x14ac:dyDescent="0.25">
      <c r="A173" s="1"/>
      <c r="B173" s="1"/>
      <c r="C173" s="96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1:40" x14ac:dyDescent="0.25">
      <c r="A174" s="1"/>
      <c r="B174" s="1"/>
      <c r="C174" s="96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1:40" x14ac:dyDescent="0.25">
      <c r="A175" s="1"/>
      <c r="B175" s="1"/>
      <c r="C175" s="96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1:40" x14ac:dyDescent="0.25">
      <c r="A176" s="1"/>
      <c r="B176" s="1"/>
      <c r="C176" s="96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1:40" x14ac:dyDescent="0.25">
      <c r="A177" s="1"/>
      <c r="B177" s="1"/>
      <c r="C177" s="96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1:40" x14ac:dyDescent="0.25">
      <c r="A178" s="1"/>
      <c r="B178" s="1"/>
      <c r="C178" s="96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1:40" x14ac:dyDescent="0.25">
      <c r="A179" s="1"/>
      <c r="B179" s="1"/>
      <c r="C179" s="96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1:40" x14ac:dyDescent="0.25">
      <c r="A180" s="1"/>
      <c r="B180" s="1"/>
      <c r="C180" s="96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1:40" x14ac:dyDescent="0.25">
      <c r="A181" s="1"/>
      <c r="B181" s="1"/>
      <c r="C181" s="96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1:40" x14ac:dyDescent="0.25">
      <c r="A182" s="1"/>
      <c r="B182" s="1"/>
      <c r="C182" s="96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1:40" x14ac:dyDescent="0.25">
      <c r="A183" s="1"/>
      <c r="B183" s="1"/>
      <c r="C183" s="96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1:40" x14ac:dyDescent="0.25">
      <c r="A184" s="1"/>
      <c r="B184" s="1"/>
      <c r="C184" s="96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1:40" x14ac:dyDescent="0.25">
      <c r="A185" s="1"/>
      <c r="B185" s="1"/>
      <c r="C185" s="96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1:40" x14ac:dyDescent="0.25">
      <c r="A186" s="1"/>
      <c r="B186" s="1"/>
      <c r="C186" s="96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1:40" x14ac:dyDescent="0.25">
      <c r="A187" s="1"/>
      <c r="B187" s="1"/>
      <c r="C187" s="96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1:40" x14ac:dyDescent="0.25">
      <c r="A188" s="1"/>
      <c r="B188" s="1"/>
      <c r="C188" s="96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1:40" x14ac:dyDescent="0.25">
      <c r="A189" s="1"/>
      <c r="B189" s="1"/>
      <c r="C189" s="96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1:40" x14ac:dyDescent="0.25">
      <c r="A190" s="1"/>
      <c r="B190" s="1"/>
      <c r="C190" s="96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1:40" x14ac:dyDescent="0.25">
      <c r="A191" s="1"/>
      <c r="B191" s="1"/>
      <c r="C191" s="96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1:40" x14ac:dyDescent="0.25">
      <c r="A192" s="1"/>
      <c r="B192" s="1"/>
      <c r="C192" s="96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1:40" x14ac:dyDescent="0.25">
      <c r="A193" s="1"/>
      <c r="B193" s="1"/>
      <c r="C193" s="96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1:40" x14ac:dyDescent="0.25">
      <c r="A194" s="1"/>
      <c r="B194" s="1"/>
      <c r="C194" s="96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1:40" x14ac:dyDescent="0.25">
      <c r="A195" s="1"/>
      <c r="B195" s="1"/>
      <c r="C195" s="96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1:40" x14ac:dyDescent="0.25">
      <c r="A196" s="1"/>
      <c r="B196" s="1"/>
      <c r="C196" s="96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</sheetData>
  <mergeCells count="52">
    <mergeCell ref="A36:A37"/>
    <mergeCell ref="B36:B37"/>
    <mergeCell ref="B39:AG39"/>
    <mergeCell ref="A40:A41"/>
    <mergeCell ref="B40:B41"/>
    <mergeCell ref="B29:AG29"/>
    <mergeCell ref="A30:A31"/>
    <mergeCell ref="B30:B31"/>
    <mergeCell ref="A32:A33"/>
    <mergeCell ref="B32:B33"/>
    <mergeCell ref="A34:A35"/>
    <mergeCell ref="B34:B35"/>
    <mergeCell ref="A23:A24"/>
    <mergeCell ref="B23:B24"/>
    <mergeCell ref="A25:A26"/>
    <mergeCell ref="B25:B26"/>
    <mergeCell ref="A27:A28"/>
    <mergeCell ref="B27:B28"/>
    <mergeCell ref="A16:A17"/>
    <mergeCell ref="B16:B17"/>
    <mergeCell ref="A18:A20"/>
    <mergeCell ref="B18:B20"/>
    <mergeCell ref="A21:A22"/>
    <mergeCell ref="B21:B22"/>
    <mergeCell ref="AH4:AH6"/>
    <mergeCell ref="A8:A11"/>
    <mergeCell ref="B8:B11"/>
    <mergeCell ref="B12:AG12"/>
    <mergeCell ref="A13:A15"/>
    <mergeCell ref="B13:B15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10.ПП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2026-03-16T07:21:01Z</dcterms:modified>
</cp:coreProperties>
</file>